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35" windowHeight="12375"/>
  </bookViews>
  <sheets>
    <sheet name="样式" sheetId="5" r:id="rId1"/>
  </sheets>
  <definedNames>
    <definedName name="_xlnm.Print_Titles" localSheetId="0">样式!$1:$7</definedName>
    <definedName name="_xlnm._FilterDatabase" localSheetId="0" hidden="1">样式!$A$7:$Z$63</definedName>
  </definedNames>
  <calcPr calcId="144525" concurrentCalc="0"/>
</workbook>
</file>

<file path=xl/sharedStrings.xml><?xml version="1.0" encoding="utf-8"?>
<sst xmlns="http://schemas.openxmlformats.org/spreadsheetml/2006/main" count="187" uniqueCount="128">
  <si>
    <t>附表6</t>
  </si>
  <si>
    <t>广东省2021年高校本专科生国家奖助学金安排表</t>
  </si>
  <si>
    <t>单位：人、万元</t>
  </si>
  <si>
    <t>序号</t>
  </si>
  <si>
    <t>学校分类</t>
  </si>
  <si>
    <t>学校名称</t>
  </si>
  <si>
    <t>用款编码</t>
  </si>
  <si>
    <t>预算科目</t>
  </si>
  <si>
    <t>国家奖学金</t>
  </si>
  <si>
    <t>国家励志奖学金</t>
  </si>
  <si>
    <t>国家助学金</t>
  </si>
  <si>
    <t>本次应安排国家奖助学金（省以上财政）</t>
  </si>
  <si>
    <t>待清算资金</t>
  </si>
  <si>
    <t>本次实际安排国家奖助学金（省以上财政）</t>
  </si>
  <si>
    <t>待下年清算</t>
  </si>
  <si>
    <t>2021年预算资金</t>
  </si>
  <si>
    <t>本次预算安排资金（中央财政，按2020年资金的90%，取整）</t>
  </si>
  <si>
    <t>2021年预算奖励人数</t>
  </si>
  <si>
    <t>本次预算安排资金（中央财政，按预算资金的90%，取整）</t>
  </si>
  <si>
    <t>2021年预算支持人数</t>
  </si>
  <si>
    <t>本次预算安排资金（按预算资金的90%，取整）</t>
  </si>
  <si>
    <t>其中：省以上财政</t>
  </si>
  <si>
    <t>小计</t>
  </si>
  <si>
    <t>其中：中央财政</t>
  </si>
  <si>
    <t>其中：省财政</t>
  </si>
  <si>
    <t>小计（取整）</t>
  </si>
  <si>
    <t>中央财政</t>
  </si>
  <si>
    <t>省财政</t>
  </si>
  <si>
    <t>粤财科教【2020】151文待清算</t>
  </si>
  <si>
    <t>20年国家奖学金</t>
  </si>
  <si>
    <t>19、20年国家励志奖学金</t>
  </si>
  <si>
    <t>F</t>
  </si>
  <si>
    <t>G=F*90%</t>
  </si>
  <si>
    <t>H</t>
  </si>
  <si>
    <t>I=H*0.5</t>
  </si>
  <si>
    <t>J=I*90%</t>
  </si>
  <si>
    <t>K</t>
  </si>
  <si>
    <t>L=K*0.33</t>
  </si>
  <si>
    <t>M=L*90%</t>
  </si>
  <si>
    <t>N</t>
  </si>
  <si>
    <t>O</t>
  </si>
  <si>
    <t>P=N-O</t>
  </si>
  <si>
    <t>Q=G+J+N</t>
  </si>
  <si>
    <t>R</t>
  </si>
  <si>
    <t>S</t>
  </si>
  <si>
    <t>T</t>
  </si>
  <si>
    <t>U=-R+S+T</t>
  </si>
  <si>
    <t>V</t>
  </si>
  <si>
    <t>W</t>
  </si>
  <si>
    <t>X=V-W</t>
  </si>
  <si>
    <t>Y</t>
  </si>
  <si>
    <t>市属高校</t>
  </si>
  <si>
    <t>市属</t>
  </si>
  <si>
    <t>广州市</t>
  </si>
  <si>
    <t>广州大学</t>
  </si>
  <si>
    <t>440100000</t>
  </si>
  <si>
    <r>
      <rPr>
        <sz val="10"/>
        <rFont val="Arial Narrow"/>
        <charset val="0"/>
      </rPr>
      <t xml:space="preserve">2300245  </t>
    </r>
    <r>
      <rPr>
        <sz val="10"/>
        <rFont val="宋体"/>
        <charset val="134"/>
      </rPr>
      <t>教育共同财政事权转移支付支出</t>
    </r>
    <r>
      <rPr>
        <sz val="10"/>
        <rFont val="Arial Narrow"/>
        <charset val="0"/>
      </rPr>
      <t xml:space="preserve"> </t>
    </r>
  </si>
  <si>
    <t>广州医科大学</t>
  </si>
  <si>
    <t>广州航海学院</t>
  </si>
  <si>
    <t>广州番禺职业技术学院</t>
  </si>
  <si>
    <t>广州体育职业技术学院</t>
  </si>
  <si>
    <t>广州工程技术职业学院</t>
  </si>
  <si>
    <t>广州铁路职业技术学院</t>
  </si>
  <si>
    <t>广州城市职业学院</t>
  </si>
  <si>
    <t>广州科技贸易职业学院</t>
  </si>
  <si>
    <t>广州卫生职业技术学院</t>
  </si>
  <si>
    <t xml:space="preserve"> 珠海市</t>
  </si>
  <si>
    <t>珠海城市职业技术学院</t>
  </si>
  <si>
    <t>440400000</t>
  </si>
  <si>
    <r>
      <rPr>
        <sz val="10"/>
        <rFont val="Arial Narrow"/>
        <charset val="0"/>
      </rPr>
      <t xml:space="preserve">2300245  </t>
    </r>
    <r>
      <rPr>
        <sz val="10"/>
        <rFont val="宋体"/>
        <charset val="134"/>
      </rPr>
      <t>教育共同财政事权转移支付支出</t>
    </r>
  </si>
  <si>
    <t>佛山市</t>
  </si>
  <si>
    <t>佛山科学技术学院</t>
  </si>
  <si>
    <t>440600000</t>
  </si>
  <si>
    <t>佛山职业技术学院</t>
  </si>
  <si>
    <t>顺德职业技术学院</t>
  </si>
  <si>
    <t>440606000</t>
  </si>
  <si>
    <t>东莞市</t>
  </si>
  <si>
    <t>东莞理工学院</t>
  </si>
  <si>
    <t>441900000</t>
  </si>
  <si>
    <t>东莞职业技术学院</t>
  </si>
  <si>
    <t>中山市</t>
  </si>
  <si>
    <t>中山火炬职业技术学院</t>
  </si>
  <si>
    <t>442000000</t>
  </si>
  <si>
    <t>中山职业技术学院</t>
  </si>
  <si>
    <t xml:space="preserve"> 江门市</t>
  </si>
  <si>
    <t>五邑大学</t>
  </si>
  <si>
    <t>440700000</t>
  </si>
  <si>
    <t>江门职业技术学院</t>
  </si>
  <si>
    <t>广东江门中医药职业学院</t>
  </si>
  <si>
    <t>广东江门幼儿师范高等专科学校</t>
  </si>
  <si>
    <t>河源市</t>
  </si>
  <si>
    <t>河源职业技术学院</t>
  </si>
  <si>
    <t>441600000</t>
  </si>
  <si>
    <t>惠州市</t>
  </si>
  <si>
    <t>惠州卫生职业技术学院</t>
  </si>
  <si>
    <t>441300000</t>
  </si>
  <si>
    <t>惠州城市职业学院</t>
  </si>
  <si>
    <t>惠州工程职业学院</t>
  </si>
  <si>
    <t xml:space="preserve"> 汕尾市</t>
  </si>
  <si>
    <t>汕尾职业技术学院</t>
  </si>
  <si>
    <t>441500000</t>
  </si>
  <si>
    <t xml:space="preserve"> 汕头市</t>
  </si>
  <si>
    <t>汕头职业技术学院</t>
  </si>
  <si>
    <t>440500000</t>
  </si>
  <si>
    <t xml:space="preserve"> 阳江市</t>
  </si>
  <si>
    <t>阳江职业技术学院</t>
  </si>
  <si>
    <t>441700000</t>
  </si>
  <si>
    <t>湛江市</t>
  </si>
  <si>
    <t>湛江幼儿师范专科学校</t>
  </si>
  <si>
    <t>440800000</t>
  </si>
  <si>
    <t xml:space="preserve"> 茂名市</t>
  </si>
  <si>
    <t>茂名职业技术学院</t>
  </si>
  <si>
    <t>440900000</t>
  </si>
  <si>
    <t>广东茂名健康职业学院</t>
  </si>
  <si>
    <t>广东茂名幼儿师范专科学校</t>
  </si>
  <si>
    <t>广东茂名农林科技职业学院</t>
  </si>
  <si>
    <t xml:space="preserve"> 肇庆市</t>
  </si>
  <si>
    <t>肇庆医学高等专科学校</t>
  </si>
  <si>
    <t>441200000</t>
  </si>
  <si>
    <t xml:space="preserve"> 清远市</t>
  </si>
  <si>
    <t>清远职业技术学院</t>
  </si>
  <si>
    <t>441800000</t>
  </si>
  <si>
    <t>揭阳市</t>
  </si>
  <si>
    <t>揭阳职业技术学院</t>
  </si>
  <si>
    <t>445200000</t>
  </si>
  <si>
    <t>云浮市</t>
  </si>
  <si>
    <t>罗定职业技术学院</t>
  </si>
  <si>
    <t>445300000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</si>
</sst>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_ "/>
    <numFmt numFmtId="179" formatCode="#,##0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2"/>
      <name val="宋体"/>
      <charset val="134"/>
    </font>
    <font>
      <sz val="14"/>
      <name val="方正小标宋简体"/>
      <charset val="134"/>
    </font>
    <font>
      <b/>
      <sz val="10"/>
      <name val="Arial Narrow"/>
      <charset val="0"/>
    </font>
    <font>
      <sz val="10"/>
      <name val="Arial Narrow"/>
      <charset val="0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7" fillId="20" borderId="18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5" fillId="0" borderId="0" xfId="8" applyNumberFormat="1" applyFont="1" applyFill="1" applyBorder="1" applyAlignment="1">
      <alignment horizontal="center" vertical="center"/>
    </xf>
    <xf numFmtId="176" fontId="5" fillId="0" borderId="0" xfId="8" applyNumberFormat="1" applyFont="1" applyFill="1" applyBorder="1" applyAlignment="1">
      <alignment horizontal="center" vertical="center"/>
    </xf>
    <xf numFmtId="178" fontId="5" fillId="0" borderId="0" xfId="8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8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8" applyNumberFormat="1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horizontal="center" vertical="center" wrapText="1"/>
    </xf>
    <xf numFmtId="43" fontId="3" fillId="0" borderId="1" xfId="8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shrinkToFit="1"/>
    </xf>
    <xf numFmtId="43" fontId="9" fillId="0" borderId="1" xfId="8" applyFont="1" applyFill="1" applyBorder="1" applyAlignment="1">
      <alignment horizontal="left" vertical="center"/>
    </xf>
    <xf numFmtId="177" fontId="6" fillId="0" borderId="1" xfId="8" applyNumberFormat="1" applyFont="1" applyFill="1" applyBorder="1" applyAlignment="1">
      <alignment horizontal="center" vertical="center"/>
    </xf>
    <xf numFmtId="176" fontId="6" fillId="0" borderId="1" xfId="8" applyNumberFormat="1" applyFont="1" applyFill="1" applyBorder="1" applyAlignment="1">
      <alignment horizontal="center" vertical="center"/>
    </xf>
    <xf numFmtId="43" fontId="3" fillId="0" borderId="1" xfId="8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 shrinkToFit="1"/>
    </xf>
    <xf numFmtId="177" fontId="5" fillId="0" borderId="1" xfId="8" applyNumberFormat="1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43" fontId="3" fillId="0" borderId="1" xfId="8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8" applyNumberFormat="1" applyFont="1" applyFill="1" applyBorder="1" applyAlignment="1">
      <alignment horizontal="center" vertical="center" wrapText="1"/>
    </xf>
    <xf numFmtId="178" fontId="6" fillId="0" borderId="1" xfId="8" applyNumberFormat="1" applyFont="1" applyFill="1" applyBorder="1" applyAlignment="1">
      <alignment horizontal="center" vertical="center"/>
    </xf>
    <xf numFmtId="178" fontId="5" fillId="0" borderId="1" xfId="8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4" fillId="0" borderId="1" xfId="8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3" fillId="0" borderId="1" xfId="8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66"/>
  <sheetViews>
    <sheetView tabSelected="1" topLeftCell="H1" workbookViewId="0">
      <selection activeCell="E60" sqref="E60"/>
    </sheetView>
  </sheetViews>
  <sheetFormatPr defaultColWidth="9.875" defaultRowHeight="13.5"/>
  <cols>
    <col min="1" max="1" width="3.75" style="5" customWidth="1"/>
    <col min="2" max="2" width="4.875" style="5" customWidth="1"/>
    <col min="3" max="3" width="26.875" style="6" customWidth="1"/>
    <col min="4" max="4" width="8.5" style="7" customWidth="1"/>
    <col min="5" max="5" width="32.125" style="8" customWidth="1"/>
    <col min="6" max="6" width="11.125" style="9" customWidth="1"/>
    <col min="7" max="8" width="11.25" style="10" customWidth="1"/>
    <col min="9" max="9" width="11.5" style="9" customWidth="1"/>
    <col min="10" max="10" width="12" style="10" customWidth="1"/>
    <col min="11" max="11" width="14.375" style="10" customWidth="1"/>
    <col min="12" max="12" width="13.5" style="11" customWidth="1"/>
    <col min="13" max="13" width="12.25" style="10" customWidth="1"/>
    <col min="14" max="14" width="13.625" style="10" customWidth="1"/>
    <col min="15" max="15" width="10.125" style="12" customWidth="1"/>
    <col min="16" max="16" width="9.75" style="12" customWidth="1"/>
    <col min="17" max="17" width="12.625" style="10" customWidth="1"/>
    <col min="18" max="18" width="10.75" style="13" customWidth="1"/>
    <col min="19" max="19" width="8.375" style="13" customWidth="1"/>
    <col min="20" max="20" width="7.66666666666667" style="13" customWidth="1"/>
    <col min="21" max="21" width="11.5" style="13" customWidth="1"/>
    <col min="22" max="22" width="10.875" style="13" customWidth="1"/>
    <col min="23" max="24" width="9.375" style="13" customWidth="1"/>
    <col min="25" max="25" width="10.2166666666667" style="14" customWidth="1"/>
    <col min="26" max="223" width="9.875" style="8"/>
    <col min="224" max="225" width="4.875" style="8" customWidth="1"/>
    <col min="226" max="226" width="8.5" style="8" customWidth="1"/>
    <col min="227" max="227" width="32.25" style="8" customWidth="1"/>
    <col min="228" max="228" width="19.5" style="8" customWidth="1"/>
    <col min="229" max="229" width="9" style="8" customWidth="1"/>
    <col min="230" max="230" width="8.875" style="8" customWidth="1"/>
    <col min="231" max="231" width="9.25" style="8" customWidth="1"/>
    <col min="232" max="232" width="41.125" style="8" customWidth="1"/>
    <col min="233" max="233" width="10.875" style="8" customWidth="1"/>
    <col min="234" max="234" width="7.125" style="8" customWidth="1"/>
    <col min="235" max="235" width="8.125" style="8" customWidth="1"/>
    <col min="236" max="236" width="9.5" style="8" customWidth="1"/>
    <col min="237" max="237" width="42.875" style="8" customWidth="1"/>
    <col min="238" max="256" width="9.875" style="8"/>
  </cols>
  <sheetData>
    <row r="1" ht="23.25" customHeight="1" spans="1:4">
      <c r="A1" s="15" t="s">
        <v>0</v>
      </c>
      <c r="B1" s="15"/>
      <c r="C1" s="16"/>
      <c r="D1" s="17"/>
    </row>
    <row r="2" s="1" customFormat="1" ht="23.25" customHeight="1" spans="1:25">
      <c r="A2" s="18" t="s">
        <v>1</v>
      </c>
      <c r="B2" s="18"/>
      <c r="C2" s="19"/>
      <c r="D2" s="20"/>
      <c r="E2" s="18"/>
      <c r="F2" s="21"/>
      <c r="G2" s="22"/>
      <c r="H2" s="22"/>
      <c r="I2" s="21"/>
      <c r="J2" s="22"/>
      <c r="K2" s="22"/>
      <c r="L2" s="49"/>
      <c r="M2" s="22"/>
      <c r="N2" s="22"/>
      <c r="O2" s="22"/>
      <c r="P2" s="22"/>
      <c r="Q2" s="22"/>
      <c r="R2" s="21"/>
      <c r="S2" s="21"/>
      <c r="T2" s="21"/>
      <c r="U2" s="21"/>
      <c r="V2" s="21"/>
      <c r="W2" s="21"/>
      <c r="X2" s="21"/>
      <c r="Y2" s="49"/>
    </row>
    <row r="3" ht="24.75" customHeight="1" spans="1:25">
      <c r="A3" s="15"/>
      <c r="B3" s="15"/>
      <c r="C3" s="16"/>
      <c r="D3" s="17"/>
      <c r="Q3" s="56"/>
      <c r="R3" s="57"/>
      <c r="S3" s="57"/>
      <c r="T3" s="58"/>
      <c r="U3" s="58"/>
      <c r="V3" s="58"/>
      <c r="W3" s="58"/>
      <c r="X3" s="59" t="s">
        <v>2</v>
      </c>
      <c r="Y3" s="71"/>
    </row>
    <row r="4" s="2" customFormat="1" ht="31.5" customHeight="1" spans="1:25">
      <c r="A4" s="23" t="s">
        <v>3</v>
      </c>
      <c r="B4" s="23" t="s">
        <v>4</v>
      </c>
      <c r="C4" s="24" t="s">
        <v>5</v>
      </c>
      <c r="D4" s="25" t="s">
        <v>6</v>
      </c>
      <c r="E4" s="23" t="s">
        <v>7</v>
      </c>
      <c r="F4" s="26" t="s">
        <v>8</v>
      </c>
      <c r="G4" s="27"/>
      <c r="H4" s="27" t="s">
        <v>9</v>
      </c>
      <c r="I4" s="26"/>
      <c r="J4" s="27"/>
      <c r="K4" s="29" t="s">
        <v>10</v>
      </c>
      <c r="L4" s="50"/>
      <c r="M4" s="29"/>
      <c r="N4" s="29"/>
      <c r="O4" s="29"/>
      <c r="P4" s="29"/>
      <c r="Q4" s="29" t="s">
        <v>11</v>
      </c>
      <c r="R4" s="60" t="s">
        <v>12</v>
      </c>
      <c r="S4" s="61"/>
      <c r="T4" s="61"/>
      <c r="U4" s="62"/>
      <c r="V4" s="28" t="s">
        <v>13</v>
      </c>
      <c r="W4" s="28"/>
      <c r="X4" s="28"/>
      <c r="Y4" s="50" t="s">
        <v>14</v>
      </c>
    </row>
    <row r="5" s="3" customFormat="1" ht="39.75" customHeight="1" spans="1:25">
      <c r="A5" s="23"/>
      <c r="B5" s="23"/>
      <c r="C5" s="24"/>
      <c r="D5" s="25"/>
      <c r="E5" s="23"/>
      <c r="F5" s="28" t="s">
        <v>15</v>
      </c>
      <c r="G5" s="29" t="s">
        <v>16</v>
      </c>
      <c r="H5" s="29" t="s">
        <v>17</v>
      </c>
      <c r="I5" s="28" t="s">
        <v>15</v>
      </c>
      <c r="J5" s="29" t="s">
        <v>18</v>
      </c>
      <c r="K5" s="29" t="s">
        <v>19</v>
      </c>
      <c r="L5" s="51" t="s">
        <v>15</v>
      </c>
      <c r="M5" s="27" t="s">
        <v>20</v>
      </c>
      <c r="N5" s="27" t="s">
        <v>21</v>
      </c>
      <c r="O5" s="27"/>
      <c r="P5" s="27"/>
      <c r="Q5" s="29"/>
      <c r="R5" s="63"/>
      <c r="S5" s="64"/>
      <c r="T5" s="64"/>
      <c r="U5" s="65"/>
      <c r="V5" s="26" t="s">
        <v>22</v>
      </c>
      <c r="W5" s="26" t="s">
        <v>23</v>
      </c>
      <c r="X5" s="26" t="s">
        <v>24</v>
      </c>
      <c r="Y5" s="50"/>
    </row>
    <row r="6" s="3" customFormat="1" ht="53" customHeight="1" spans="1:25">
      <c r="A6" s="23"/>
      <c r="B6" s="23"/>
      <c r="C6" s="24"/>
      <c r="D6" s="25"/>
      <c r="E6" s="23"/>
      <c r="F6" s="28"/>
      <c r="G6" s="29"/>
      <c r="H6" s="29"/>
      <c r="I6" s="28"/>
      <c r="J6" s="29"/>
      <c r="K6" s="29"/>
      <c r="L6" s="51"/>
      <c r="M6" s="27"/>
      <c r="N6" s="27" t="s">
        <v>25</v>
      </c>
      <c r="O6" s="27" t="s">
        <v>26</v>
      </c>
      <c r="P6" s="27" t="s">
        <v>27</v>
      </c>
      <c r="Q6" s="29"/>
      <c r="R6" s="28" t="s">
        <v>28</v>
      </c>
      <c r="S6" s="28" t="s">
        <v>29</v>
      </c>
      <c r="T6" s="28" t="s">
        <v>30</v>
      </c>
      <c r="U6" s="28" t="s">
        <v>22</v>
      </c>
      <c r="V6" s="26"/>
      <c r="W6" s="26"/>
      <c r="X6" s="26"/>
      <c r="Y6" s="50"/>
    </row>
    <row r="7" s="3" customFormat="1" ht="40" customHeight="1" spans="1:25">
      <c r="A7" s="23"/>
      <c r="B7" s="23"/>
      <c r="C7" s="24"/>
      <c r="D7" s="25"/>
      <c r="E7" s="23"/>
      <c r="F7" s="28" t="s">
        <v>31</v>
      </c>
      <c r="G7" s="29" t="s">
        <v>32</v>
      </c>
      <c r="H7" s="29" t="s">
        <v>33</v>
      </c>
      <c r="I7" s="28" t="s">
        <v>34</v>
      </c>
      <c r="J7" s="29" t="s">
        <v>35</v>
      </c>
      <c r="K7" s="29" t="s">
        <v>36</v>
      </c>
      <c r="L7" s="51" t="s">
        <v>37</v>
      </c>
      <c r="M7" s="27" t="s">
        <v>38</v>
      </c>
      <c r="N7" s="27" t="s">
        <v>39</v>
      </c>
      <c r="O7" s="27" t="s">
        <v>40</v>
      </c>
      <c r="P7" s="27" t="s">
        <v>41</v>
      </c>
      <c r="Q7" s="29" t="s">
        <v>42</v>
      </c>
      <c r="R7" s="28" t="s">
        <v>43</v>
      </c>
      <c r="S7" s="28" t="s">
        <v>44</v>
      </c>
      <c r="T7" s="28" t="s">
        <v>45</v>
      </c>
      <c r="U7" s="28" t="s">
        <v>46</v>
      </c>
      <c r="V7" s="26" t="s">
        <v>47</v>
      </c>
      <c r="W7" s="26" t="s">
        <v>48</v>
      </c>
      <c r="X7" s="26" t="s">
        <v>49</v>
      </c>
      <c r="Y7" s="50" t="s">
        <v>50</v>
      </c>
    </row>
    <row r="8" s="4" customFormat="1" ht="17" customHeight="1" spans="1:25">
      <c r="A8" s="30" t="s">
        <v>51</v>
      </c>
      <c r="B8" s="30"/>
      <c r="C8" s="31"/>
      <c r="D8" s="32"/>
      <c r="E8" s="33"/>
      <c r="F8" s="34">
        <f>F9+F20+F22+F26+F29+F32+F37+F39+F43+F45+F47+F49+F51+F56+F58+F60+F62</f>
        <v>474.4</v>
      </c>
      <c r="G8" s="35">
        <f t="shared" ref="F8:X8" si="0">G9+G20+G22+G26+G29+G32+G37+G39+G43+G45+G47+G49+G51+G56+G58+G60+G62</f>
        <v>425</v>
      </c>
      <c r="H8" s="35">
        <f t="shared" si="0"/>
        <v>13054</v>
      </c>
      <c r="I8" s="34">
        <f t="shared" si="0"/>
        <v>6527</v>
      </c>
      <c r="J8" s="35">
        <f t="shared" si="0"/>
        <v>5876</v>
      </c>
      <c r="K8" s="35">
        <f t="shared" si="0"/>
        <v>52328</v>
      </c>
      <c r="L8" s="52">
        <f t="shared" si="0"/>
        <v>17268.24</v>
      </c>
      <c r="M8" s="35">
        <f t="shared" si="0"/>
        <v>15545</v>
      </c>
      <c r="N8" s="35">
        <f t="shared" si="0"/>
        <v>8070</v>
      </c>
      <c r="O8" s="35">
        <f t="shared" si="0"/>
        <v>0</v>
      </c>
      <c r="P8" s="35">
        <f t="shared" si="0"/>
        <v>8070</v>
      </c>
      <c r="Q8" s="35">
        <f t="shared" si="0"/>
        <v>14371</v>
      </c>
      <c r="R8" s="34">
        <f t="shared" si="0"/>
        <v>14.9</v>
      </c>
      <c r="S8" s="34"/>
      <c r="T8" s="34">
        <f t="shared" si="0"/>
        <v>-0.5</v>
      </c>
      <c r="U8" s="34">
        <f t="shared" si="0"/>
        <v>-15.4</v>
      </c>
      <c r="V8" s="34">
        <f t="shared" si="0"/>
        <v>14355.6</v>
      </c>
      <c r="W8" s="34">
        <f t="shared" si="0"/>
        <v>6301</v>
      </c>
      <c r="X8" s="34">
        <f t="shared" si="0"/>
        <v>8054.6</v>
      </c>
      <c r="Y8" s="72"/>
    </row>
    <row r="9" s="4" customFormat="1" ht="12" customHeight="1" spans="1:25">
      <c r="A9" s="36"/>
      <c r="B9" s="37" t="s">
        <v>52</v>
      </c>
      <c r="C9" s="31" t="s">
        <v>53</v>
      </c>
      <c r="D9" s="32"/>
      <c r="E9" s="33"/>
      <c r="F9" s="34">
        <f t="shared" ref="F9:Y9" si="1">SUM(F10:F19)</f>
        <v>158.4</v>
      </c>
      <c r="G9" s="35">
        <f t="shared" si="1"/>
        <v>143</v>
      </c>
      <c r="H9" s="35">
        <f t="shared" si="1"/>
        <v>3815</v>
      </c>
      <c r="I9" s="34">
        <f t="shared" si="1"/>
        <v>1907.5</v>
      </c>
      <c r="J9" s="35">
        <f t="shared" si="1"/>
        <v>1717</v>
      </c>
      <c r="K9" s="35">
        <f t="shared" si="1"/>
        <v>14314</v>
      </c>
      <c r="L9" s="52">
        <f t="shared" si="1"/>
        <v>4723.62</v>
      </c>
      <c r="M9" s="35">
        <f t="shared" si="1"/>
        <v>4254</v>
      </c>
      <c r="N9" s="35">
        <f t="shared" si="1"/>
        <v>1277</v>
      </c>
      <c r="O9" s="35">
        <f t="shared" si="1"/>
        <v>0</v>
      </c>
      <c r="P9" s="35">
        <f t="shared" si="1"/>
        <v>1277</v>
      </c>
      <c r="Q9" s="35">
        <f t="shared" si="1"/>
        <v>3137</v>
      </c>
      <c r="R9" s="34">
        <f t="shared" si="1"/>
        <v>14.9</v>
      </c>
      <c r="S9" s="34"/>
      <c r="T9" s="34">
        <f t="shared" si="1"/>
        <v>0</v>
      </c>
      <c r="U9" s="34">
        <f t="shared" si="1"/>
        <v>-14.9</v>
      </c>
      <c r="V9" s="34">
        <f t="shared" si="1"/>
        <v>3122.1</v>
      </c>
      <c r="W9" s="34">
        <f t="shared" si="1"/>
        <v>1860</v>
      </c>
      <c r="X9" s="34">
        <f t="shared" si="1"/>
        <v>1262.1</v>
      </c>
      <c r="Y9" s="34"/>
    </row>
    <row r="10" ht="12" customHeight="1" spans="1:25">
      <c r="A10" s="38">
        <v>107</v>
      </c>
      <c r="B10" s="39"/>
      <c r="C10" s="40" t="s">
        <v>54</v>
      </c>
      <c r="D10" s="41" t="s">
        <v>55</v>
      </c>
      <c r="E10" s="42" t="s">
        <v>56</v>
      </c>
      <c r="F10" s="43">
        <v>67.2</v>
      </c>
      <c r="G10" s="44">
        <v>60</v>
      </c>
      <c r="H10" s="44">
        <v>1330</v>
      </c>
      <c r="I10" s="43">
        <v>665</v>
      </c>
      <c r="J10" s="44">
        <v>599</v>
      </c>
      <c r="K10" s="44">
        <v>4049</v>
      </c>
      <c r="L10" s="53">
        <v>1336.17</v>
      </c>
      <c r="M10" s="44">
        <v>1203</v>
      </c>
      <c r="N10" s="44">
        <v>361</v>
      </c>
      <c r="O10" s="54"/>
      <c r="P10" s="54">
        <f t="shared" ref="P8:P19" si="2">N10-O10</f>
        <v>361</v>
      </c>
      <c r="Q10" s="54">
        <f t="shared" ref="Q8:Q28" si="3">G10+J10+N10</f>
        <v>1020</v>
      </c>
      <c r="R10" s="66"/>
      <c r="S10" s="66"/>
      <c r="T10" s="66"/>
      <c r="U10" s="67"/>
      <c r="V10" s="67">
        <f t="shared" ref="V8:V28" si="4">Q10+U10</f>
        <v>1020</v>
      </c>
      <c r="W10" s="67">
        <f t="shared" ref="W8:W28" si="5">G10+J10+O10</f>
        <v>659</v>
      </c>
      <c r="X10" s="67">
        <f t="shared" ref="X8:X28" si="6">V10-W10</f>
        <v>361</v>
      </c>
      <c r="Y10" s="72"/>
    </row>
    <row r="11" ht="12" customHeight="1" spans="1:25">
      <c r="A11" s="38">
        <v>108</v>
      </c>
      <c r="B11" s="39"/>
      <c r="C11" s="40" t="s">
        <v>57</v>
      </c>
      <c r="D11" s="41" t="s">
        <v>55</v>
      </c>
      <c r="E11" s="42" t="s">
        <v>56</v>
      </c>
      <c r="F11" s="43">
        <v>18.4</v>
      </c>
      <c r="G11" s="44">
        <v>17</v>
      </c>
      <c r="H11" s="44">
        <v>355</v>
      </c>
      <c r="I11" s="43">
        <v>177.5</v>
      </c>
      <c r="J11" s="44">
        <v>160</v>
      </c>
      <c r="K11" s="44">
        <v>1582</v>
      </c>
      <c r="L11" s="53">
        <v>522.06</v>
      </c>
      <c r="M11" s="44">
        <v>470</v>
      </c>
      <c r="N11" s="44">
        <v>141</v>
      </c>
      <c r="O11" s="54"/>
      <c r="P11" s="54">
        <f t="shared" si="2"/>
        <v>141</v>
      </c>
      <c r="Q11" s="54">
        <f t="shared" si="3"/>
        <v>318</v>
      </c>
      <c r="R11" s="66"/>
      <c r="S11" s="66"/>
      <c r="T11" s="66"/>
      <c r="U11" s="67"/>
      <c r="V11" s="67">
        <f t="shared" si="4"/>
        <v>318</v>
      </c>
      <c r="W11" s="67">
        <f t="shared" si="5"/>
        <v>177</v>
      </c>
      <c r="X11" s="67">
        <f t="shared" si="6"/>
        <v>141</v>
      </c>
      <c r="Y11" s="72"/>
    </row>
    <row r="12" ht="12" customHeight="1" spans="1:25">
      <c r="A12" s="38">
        <v>109</v>
      </c>
      <c r="B12" s="39"/>
      <c r="C12" s="40" t="s">
        <v>58</v>
      </c>
      <c r="D12" s="41" t="s">
        <v>55</v>
      </c>
      <c r="E12" s="42" t="s">
        <v>56</v>
      </c>
      <c r="F12" s="43">
        <v>17.6</v>
      </c>
      <c r="G12" s="44">
        <v>16</v>
      </c>
      <c r="H12" s="44">
        <v>440</v>
      </c>
      <c r="I12" s="43">
        <v>220</v>
      </c>
      <c r="J12" s="44">
        <v>198</v>
      </c>
      <c r="K12" s="44">
        <v>1499</v>
      </c>
      <c r="L12" s="53">
        <v>494.67</v>
      </c>
      <c r="M12" s="44">
        <v>445</v>
      </c>
      <c r="N12" s="44">
        <v>134</v>
      </c>
      <c r="O12" s="54"/>
      <c r="P12" s="54">
        <f t="shared" si="2"/>
        <v>134</v>
      </c>
      <c r="Q12" s="54">
        <f t="shared" si="3"/>
        <v>348</v>
      </c>
      <c r="R12" s="68">
        <v>14.9</v>
      </c>
      <c r="S12" s="66"/>
      <c r="T12" s="66"/>
      <c r="U12" s="67">
        <f>-R12+S12+T12</f>
        <v>-14.9</v>
      </c>
      <c r="V12" s="67">
        <f t="shared" si="4"/>
        <v>333.1</v>
      </c>
      <c r="W12" s="67">
        <f t="shared" si="5"/>
        <v>214</v>
      </c>
      <c r="X12" s="67">
        <f t="shared" si="6"/>
        <v>119.1</v>
      </c>
      <c r="Y12" s="72"/>
    </row>
    <row r="13" ht="12" customHeight="1" spans="1:25">
      <c r="A13" s="38">
        <v>110</v>
      </c>
      <c r="B13" s="39"/>
      <c r="C13" s="40" t="s">
        <v>59</v>
      </c>
      <c r="D13" s="41" t="s">
        <v>55</v>
      </c>
      <c r="E13" s="42" t="s">
        <v>56</v>
      </c>
      <c r="F13" s="43">
        <v>12.8</v>
      </c>
      <c r="G13" s="44">
        <v>12</v>
      </c>
      <c r="H13" s="44">
        <v>440</v>
      </c>
      <c r="I13" s="43">
        <v>220</v>
      </c>
      <c r="J13" s="44">
        <v>198</v>
      </c>
      <c r="K13" s="44">
        <v>1830</v>
      </c>
      <c r="L13" s="53">
        <v>603.9</v>
      </c>
      <c r="M13" s="44">
        <v>544</v>
      </c>
      <c r="N13" s="44">
        <v>163</v>
      </c>
      <c r="O13" s="54"/>
      <c r="P13" s="54">
        <f t="shared" si="2"/>
        <v>163</v>
      </c>
      <c r="Q13" s="54">
        <f t="shared" si="3"/>
        <v>373</v>
      </c>
      <c r="R13" s="66"/>
      <c r="S13" s="66"/>
      <c r="T13" s="66"/>
      <c r="U13" s="67"/>
      <c r="V13" s="67">
        <f t="shared" si="4"/>
        <v>373</v>
      </c>
      <c r="W13" s="67">
        <f t="shared" si="5"/>
        <v>210</v>
      </c>
      <c r="X13" s="67">
        <f t="shared" si="6"/>
        <v>163</v>
      </c>
      <c r="Y13" s="72"/>
    </row>
    <row r="14" ht="12" customHeight="1" spans="1:25">
      <c r="A14" s="38">
        <v>111</v>
      </c>
      <c r="B14" s="39"/>
      <c r="C14" s="45" t="s">
        <v>60</v>
      </c>
      <c r="D14" s="41" t="s">
        <v>55</v>
      </c>
      <c r="E14" s="42" t="s">
        <v>56</v>
      </c>
      <c r="F14" s="43">
        <v>2.4</v>
      </c>
      <c r="G14" s="44">
        <v>2</v>
      </c>
      <c r="H14" s="44">
        <v>72</v>
      </c>
      <c r="I14" s="43">
        <v>36</v>
      </c>
      <c r="J14" s="44">
        <v>32</v>
      </c>
      <c r="K14" s="44">
        <v>399</v>
      </c>
      <c r="L14" s="53">
        <v>131.67</v>
      </c>
      <c r="M14" s="44">
        <v>119</v>
      </c>
      <c r="N14" s="44">
        <v>36</v>
      </c>
      <c r="O14" s="54"/>
      <c r="P14" s="54">
        <f t="shared" si="2"/>
        <v>36</v>
      </c>
      <c r="Q14" s="54">
        <f t="shared" si="3"/>
        <v>70</v>
      </c>
      <c r="R14" s="66"/>
      <c r="S14" s="66"/>
      <c r="T14" s="66"/>
      <c r="U14" s="67"/>
      <c r="V14" s="67">
        <f t="shared" si="4"/>
        <v>70</v>
      </c>
      <c r="W14" s="67">
        <f t="shared" si="5"/>
        <v>34</v>
      </c>
      <c r="X14" s="67">
        <f t="shared" si="6"/>
        <v>36</v>
      </c>
      <c r="Y14" s="72"/>
    </row>
    <row r="15" ht="12" customHeight="1" spans="1:25">
      <c r="A15" s="38">
        <v>112</v>
      </c>
      <c r="B15" s="39"/>
      <c r="C15" s="45" t="s">
        <v>61</v>
      </c>
      <c r="D15" s="41" t="s">
        <v>55</v>
      </c>
      <c r="E15" s="42" t="s">
        <v>56</v>
      </c>
      <c r="F15" s="43">
        <v>9.6</v>
      </c>
      <c r="G15" s="44">
        <v>9</v>
      </c>
      <c r="H15" s="44">
        <v>291</v>
      </c>
      <c r="I15" s="43">
        <v>145.5</v>
      </c>
      <c r="J15" s="44">
        <v>131</v>
      </c>
      <c r="K15" s="44">
        <v>1059</v>
      </c>
      <c r="L15" s="53">
        <v>349.47</v>
      </c>
      <c r="M15" s="44">
        <v>315</v>
      </c>
      <c r="N15" s="44">
        <v>95</v>
      </c>
      <c r="O15" s="54"/>
      <c r="P15" s="54">
        <f t="shared" si="2"/>
        <v>95</v>
      </c>
      <c r="Q15" s="54">
        <f t="shared" si="3"/>
        <v>235</v>
      </c>
      <c r="R15" s="66"/>
      <c r="S15" s="66"/>
      <c r="T15" s="66"/>
      <c r="U15" s="67"/>
      <c r="V15" s="67">
        <f t="shared" si="4"/>
        <v>235</v>
      </c>
      <c r="W15" s="67">
        <f t="shared" si="5"/>
        <v>140</v>
      </c>
      <c r="X15" s="67">
        <f t="shared" si="6"/>
        <v>95</v>
      </c>
      <c r="Y15" s="72"/>
    </row>
    <row r="16" ht="12" customHeight="1" spans="1:25">
      <c r="A16" s="38">
        <v>113</v>
      </c>
      <c r="B16" s="39"/>
      <c r="C16" s="45" t="s">
        <v>62</v>
      </c>
      <c r="D16" s="41" t="s">
        <v>55</v>
      </c>
      <c r="E16" s="42" t="s">
        <v>56</v>
      </c>
      <c r="F16" s="43">
        <v>9.6</v>
      </c>
      <c r="G16" s="44">
        <v>9</v>
      </c>
      <c r="H16" s="44">
        <v>241</v>
      </c>
      <c r="I16" s="43">
        <v>120.5</v>
      </c>
      <c r="J16" s="44">
        <v>108</v>
      </c>
      <c r="K16" s="44">
        <v>1080</v>
      </c>
      <c r="L16" s="53">
        <v>356.4</v>
      </c>
      <c r="M16" s="44">
        <v>321</v>
      </c>
      <c r="N16" s="44">
        <v>96</v>
      </c>
      <c r="O16" s="54"/>
      <c r="P16" s="54">
        <f t="shared" si="2"/>
        <v>96</v>
      </c>
      <c r="Q16" s="54">
        <f t="shared" si="3"/>
        <v>213</v>
      </c>
      <c r="R16" s="66"/>
      <c r="S16" s="66"/>
      <c r="T16" s="66"/>
      <c r="U16" s="67"/>
      <c r="V16" s="67">
        <f t="shared" si="4"/>
        <v>213</v>
      </c>
      <c r="W16" s="67">
        <f t="shared" si="5"/>
        <v>117</v>
      </c>
      <c r="X16" s="67">
        <f t="shared" si="6"/>
        <v>96</v>
      </c>
      <c r="Y16" s="72"/>
    </row>
    <row r="17" ht="12" customHeight="1" spans="1:25">
      <c r="A17" s="38">
        <v>114</v>
      </c>
      <c r="B17" s="39"/>
      <c r="C17" s="45" t="s">
        <v>63</v>
      </c>
      <c r="D17" s="41" t="s">
        <v>55</v>
      </c>
      <c r="E17" s="42" t="s">
        <v>56</v>
      </c>
      <c r="F17" s="43">
        <v>8.8</v>
      </c>
      <c r="G17" s="44">
        <v>8</v>
      </c>
      <c r="H17" s="44">
        <v>308</v>
      </c>
      <c r="I17" s="43">
        <v>154</v>
      </c>
      <c r="J17" s="44">
        <v>139</v>
      </c>
      <c r="K17" s="44">
        <v>1306</v>
      </c>
      <c r="L17" s="53">
        <v>430.98</v>
      </c>
      <c r="M17" s="44">
        <v>388</v>
      </c>
      <c r="N17" s="44">
        <v>116</v>
      </c>
      <c r="O17" s="54"/>
      <c r="P17" s="54">
        <f t="shared" si="2"/>
        <v>116</v>
      </c>
      <c r="Q17" s="54">
        <f t="shared" si="3"/>
        <v>263</v>
      </c>
      <c r="R17" s="66"/>
      <c r="S17" s="66"/>
      <c r="T17" s="66"/>
      <c r="U17" s="67"/>
      <c r="V17" s="67">
        <f t="shared" si="4"/>
        <v>263</v>
      </c>
      <c r="W17" s="67">
        <f t="shared" si="5"/>
        <v>147</v>
      </c>
      <c r="X17" s="67">
        <f t="shared" si="6"/>
        <v>116</v>
      </c>
      <c r="Y17" s="72"/>
    </row>
    <row r="18" ht="12" customHeight="1" spans="1:25">
      <c r="A18" s="38">
        <v>115</v>
      </c>
      <c r="B18" s="39"/>
      <c r="C18" s="40" t="s">
        <v>64</v>
      </c>
      <c r="D18" s="41" t="s">
        <v>55</v>
      </c>
      <c r="E18" s="42" t="s">
        <v>56</v>
      </c>
      <c r="F18" s="43">
        <v>7.2</v>
      </c>
      <c r="G18" s="44">
        <v>6</v>
      </c>
      <c r="H18" s="44">
        <v>203</v>
      </c>
      <c r="I18" s="43">
        <v>101.5</v>
      </c>
      <c r="J18" s="44">
        <v>91</v>
      </c>
      <c r="K18" s="44">
        <v>827</v>
      </c>
      <c r="L18" s="53">
        <v>272.91</v>
      </c>
      <c r="M18" s="44">
        <v>246</v>
      </c>
      <c r="N18" s="44">
        <v>74</v>
      </c>
      <c r="O18" s="54"/>
      <c r="P18" s="54">
        <f t="shared" si="2"/>
        <v>74</v>
      </c>
      <c r="Q18" s="54">
        <f t="shared" si="3"/>
        <v>171</v>
      </c>
      <c r="R18" s="66"/>
      <c r="S18" s="66"/>
      <c r="T18" s="66"/>
      <c r="U18" s="67"/>
      <c r="V18" s="67">
        <f t="shared" si="4"/>
        <v>171</v>
      </c>
      <c r="W18" s="67">
        <f t="shared" si="5"/>
        <v>97</v>
      </c>
      <c r="X18" s="67">
        <f t="shared" si="6"/>
        <v>74</v>
      </c>
      <c r="Y18" s="72"/>
    </row>
    <row r="19" ht="12" customHeight="1" spans="1:25">
      <c r="A19" s="38">
        <v>116</v>
      </c>
      <c r="B19" s="39"/>
      <c r="C19" s="45" t="s">
        <v>65</v>
      </c>
      <c r="D19" s="41" t="s">
        <v>55</v>
      </c>
      <c r="E19" s="42" t="s">
        <v>56</v>
      </c>
      <c r="F19" s="43">
        <v>4.8</v>
      </c>
      <c r="G19" s="44">
        <v>4</v>
      </c>
      <c r="H19" s="44">
        <v>135</v>
      </c>
      <c r="I19" s="43">
        <v>67.5</v>
      </c>
      <c r="J19" s="44">
        <v>61</v>
      </c>
      <c r="K19" s="44">
        <v>683</v>
      </c>
      <c r="L19" s="53">
        <v>225.39</v>
      </c>
      <c r="M19" s="44">
        <v>203</v>
      </c>
      <c r="N19" s="44">
        <v>61</v>
      </c>
      <c r="O19" s="54"/>
      <c r="P19" s="54">
        <f t="shared" si="2"/>
        <v>61</v>
      </c>
      <c r="Q19" s="54">
        <f t="shared" si="3"/>
        <v>126</v>
      </c>
      <c r="R19" s="66"/>
      <c r="S19" s="66"/>
      <c r="T19" s="66"/>
      <c r="U19" s="67"/>
      <c r="V19" s="67">
        <f t="shared" si="4"/>
        <v>126</v>
      </c>
      <c r="W19" s="67">
        <f t="shared" si="5"/>
        <v>65</v>
      </c>
      <c r="X19" s="67">
        <f t="shared" si="6"/>
        <v>61</v>
      </c>
      <c r="Y19" s="72"/>
    </row>
    <row r="20" s="4" customFormat="1" ht="12" customHeight="1" spans="1:25">
      <c r="A20" s="30"/>
      <c r="B20" s="39"/>
      <c r="C20" s="46" t="s">
        <v>66</v>
      </c>
      <c r="D20" s="32"/>
      <c r="E20" s="42"/>
      <c r="F20" s="34">
        <v>5.6</v>
      </c>
      <c r="G20" s="35">
        <v>5</v>
      </c>
      <c r="H20" s="35">
        <v>215</v>
      </c>
      <c r="I20" s="34">
        <v>107.5</v>
      </c>
      <c r="J20" s="35">
        <v>97</v>
      </c>
      <c r="K20" s="35">
        <v>869</v>
      </c>
      <c r="L20" s="52">
        <v>286.77</v>
      </c>
      <c r="M20" s="35">
        <v>258</v>
      </c>
      <c r="N20" s="35">
        <v>77</v>
      </c>
      <c r="O20" s="55"/>
      <c r="P20" s="55">
        <v>77</v>
      </c>
      <c r="Q20" s="55">
        <v>179</v>
      </c>
      <c r="R20" s="69"/>
      <c r="S20" s="69"/>
      <c r="T20" s="69"/>
      <c r="U20" s="70"/>
      <c r="V20" s="70">
        <v>179</v>
      </c>
      <c r="W20" s="70">
        <v>102</v>
      </c>
      <c r="X20" s="70">
        <v>77</v>
      </c>
      <c r="Y20" s="72"/>
    </row>
    <row r="21" ht="12" customHeight="1" spans="1:25">
      <c r="A21" s="38">
        <v>117</v>
      </c>
      <c r="B21" s="39"/>
      <c r="C21" s="45" t="s">
        <v>67</v>
      </c>
      <c r="D21" s="41" t="s">
        <v>68</v>
      </c>
      <c r="E21" s="42" t="s">
        <v>69</v>
      </c>
      <c r="F21" s="43">
        <v>5.6</v>
      </c>
      <c r="G21" s="44">
        <v>5</v>
      </c>
      <c r="H21" s="44">
        <v>215</v>
      </c>
      <c r="I21" s="43">
        <v>107.5</v>
      </c>
      <c r="J21" s="44">
        <v>97</v>
      </c>
      <c r="K21" s="44">
        <v>869</v>
      </c>
      <c r="L21" s="53">
        <v>286.77</v>
      </c>
      <c r="M21" s="44">
        <v>258</v>
      </c>
      <c r="N21" s="44">
        <v>77</v>
      </c>
      <c r="O21" s="54"/>
      <c r="P21" s="54">
        <f t="shared" ref="P20:P51" si="7">N21-O21</f>
        <v>77</v>
      </c>
      <c r="Q21" s="54">
        <f t="shared" si="3"/>
        <v>179</v>
      </c>
      <c r="R21" s="66"/>
      <c r="S21" s="66"/>
      <c r="T21" s="66"/>
      <c r="U21" s="67"/>
      <c r="V21" s="67">
        <f t="shared" si="4"/>
        <v>179</v>
      </c>
      <c r="W21" s="67">
        <f t="shared" si="5"/>
        <v>102</v>
      </c>
      <c r="X21" s="67">
        <f t="shared" si="6"/>
        <v>77</v>
      </c>
      <c r="Y21" s="72"/>
    </row>
    <row r="22" s="4" customFormat="1" ht="12" customHeight="1" spans="1:25">
      <c r="A22" s="30"/>
      <c r="B22" s="39"/>
      <c r="C22" s="31" t="s">
        <v>70</v>
      </c>
      <c r="D22" s="32"/>
      <c r="E22" s="42"/>
      <c r="F22" s="34">
        <f t="shared" ref="F22:X22" si="8">SUM(F23:F25)</f>
        <v>52</v>
      </c>
      <c r="G22" s="35">
        <f t="shared" si="8"/>
        <v>46</v>
      </c>
      <c r="H22" s="35">
        <f t="shared" si="8"/>
        <v>1146</v>
      </c>
      <c r="I22" s="34">
        <f t="shared" si="8"/>
        <v>573</v>
      </c>
      <c r="J22" s="35">
        <f t="shared" si="8"/>
        <v>515</v>
      </c>
      <c r="K22" s="35">
        <f t="shared" si="8"/>
        <v>4433</v>
      </c>
      <c r="L22" s="52">
        <f t="shared" si="8"/>
        <v>1462.89</v>
      </c>
      <c r="M22" s="35">
        <f t="shared" si="8"/>
        <v>1317</v>
      </c>
      <c r="N22" s="35">
        <f t="shared" si="8"/>
        <v>395</v>
      </c>
      <c r="O22" s="35">
        <f t="shared" si="8"/>
        <v>0</v>
      </c>
      <c r="P22" s="35">
        <f t="shared" si="8"/>
        <v>395</v>
      </c>
      <c r="Q22" s="35">
        <f t="shared" si="8"/>
        <v>956</v>
      </c>
      <c r="R22" s="34">
        <f t="shared" si="8"/>
        <v>0</v>
      </c>
      <c r="S22" s="34"/>
      <c r="T22" s="34">
        <f t="shared" si="8"/>
        <v>-0.5</v>
      </c>
      <c r="U22" s="34">
        <f t="shared" si="8"/>
        <v>-0.5</v>
      </c>
      <c r="V22" s="34">
        <f t="shared" si="8"/>
        <v>955.5</v>
      </c>
      <c r="W22" s="34">
        <f t="shared" si="8"/>
        <v>561</v>
      </c>
      <c r="X22" s="34">
        <f t="shared" si="8"/>
        <v>394.5</v>
      </c>
      <c r="Y22" s="72"/>
    </row>
    <row r="23" ht="12" customHeight="1" spans="1:25">
      <c r="A23" s="38">
        <v>118</v>
      </c>
      <c r="B23" s="39"/>
      <c r="C23" s="40" t="s">
        <v>71</v>
      </c>
      <c r="D23" s="41" t="s">
        <v>72</v>
      </c>
      <c r="E23" s="42" t="s">
        <v>56</v>
      </c>
      <c r="F23" s="43">
        <v>28</v>
      </c>
      <c r="G23" s="44">
        <v>25</v>
      </c>
      <c r="H23" s="44">
        <v>521</v>
      </c>
      <c r="I23" s="43">
        <v>260.5</v>
      </c>
      <c r="J23" s="44">
        <v>234</v>
      </c>
      <c r="K23" s="44">
        <v>2122</v>
      </c>
      <c r="L23" s="53">
        <v>700.26</v>
      </c>
      <c r="M23" s="44">
        <v>630</v>
      </c>
      <c r="N23" s="44">
        <v>189</v>
      </c>
      <c r="O23" s="54"/>
      <c r="P23" s="54">
        <f t="shared" si="7"/>
        <v>189</v>
      </c>
      <c r="Q23" s="54">
        <f t="shared" si="3"/>
        <v>448</v>
      </c>
      <c r="R23" s="66"/>
      <c r="S23" s="66"/>
      <c r="T23" s="66"/>
      <c r="U23" s="67"/>
      <c r="V23" s="67">
        <f t="shared" si="4"/>
        <v>448</v>
      </c>
      <c r="W23" s="67">
        <f t="shared" si="5"/>
        <v>259</v>
      </c>
      <c r="X23" s="67">
        <f t="shared" si="6"/>
        <v>189</v>
      </c>
      <c r="Y23" s="72"/>
    </row>
    <row r="24" ht="12" customHeight="1" spans="1:25">
      <c r="A24" s="38">
        <v>119</v>
      </c>
      <c r="B24" s="39"/>
      <c r="C24" s="40" t="s">
        <v>73</v>
      </c>
      <c r="D24" s="41" t="s">
        <v>72</v>
      </c>
      <c r="E24" s="42" t="s">
        <v>56</v>
      </c>
      <c r="F24" s="43">
        <v>8</v>
      </c>
      <c r="G24" s="44">
        <v>7</v>
      </c>
      <c r="H24" s="44">
        <v>236</v>
      </c>
      <c r="I24" s="43">
        <v>118</v>
      </c>
      <c r="J24" s="44">
        <v>106</v>
      </c>
      <c r="K24" s="44">
        <v>911</v>
      </c>
      <c r="L24" s="53">
        <v>300.63</v>
      </c>
      <c r="M24" s="44">
        <v>271</v>
      </c>
      <c r="N24" s="44">
        <v>81</v>
      </c>
      <c r="O24" s="54"/>
      <c r="P24" s="54">
        <f t="shared" si="7"/>
        <v>81</v>
      </c>
      <c r="Q24" s="54">
        <f t="shared" si="3"/>
        <v>194</v>
      </c>
      <c r="R24" s="66"/>
      <c r="S24" s="66"/>
      <c r="T24" s="66"/>
      <c r="U24" s="67"/>
      <c r="V24" s="67">
        <f t="shared" si="4"/>
        <v>194</v>
      </c>
      <c r="W24" s="67">
        <f t="shared" si="5"/>
        <v>113</v>
      </c>
      <c r="X24" s="67">
        <f t="shared" si="6"/>
        <v>81</v>
      </c>
      <c r="Y24" s="72"/>
    </row>
    <row r="25" ht="12" customHeight="1" spans="1:25">
      <c r="A25" s="38">
        <v>120</v>
      </c>
      <c r="B25" s="39"/>
      <c r="C25" s="40" t="s">
        <v>74</v>
      </c>
      <c r="D25" s="41" t="s">
        <v>75</v>
      </c>
      <c r="E25" s="42" t="s">
        <v>56</v>
      </c>
      <c r="F25" s="43">
        <v>16</v>
      </c>
      <c r="G25" s="44">
        <v>14</v>
      </c>
      <c r="H25" s="44">
        <v>389</v>
      </c>
      <c r="I25" s="43">
        <v>194.5</v>
      </c>
      <c r="J25" s="44">
        <v>175</v>
      </c>
      <c r="K25" s="44">
        <v>1400</v>
      </c>
      <c r="L25" s="53">
        <v>462</v>
      </c>
      <c r="M25" s="44">
        <v>416</v>
      </c>
      <c r="N25" s="44">
        <v>125</v>
      </c>
      <c r="O25" s="54"/>
      <c r="P25" s="54">
        <f t="shared" si="7"/>
        <v>125</v>
      </c>
      <c r="Q25" s="54">
        <f t="shared" si="3"/>
        <v>314</v>
      </c>
      <c r="R25" s="66"/>
      <c r="S25" s="66"/>
      <c r="T25" s="66">
        <v>-0.5</v>
      </c>
      <c r="U25" s="67">
        <f>-R25+S25+T25</f>
        <v>-0.5</v>
      </c>
      <c r="V25" s="67">
        <f t="shared" si="4"/>
        <v>313.5</v>
      </c>
      <c r="W25" s="67">
        <f t="shared" si="5"/>
        <v>189</v>
      </c>
      <c r="X25" s="67">
        <f t="shared" si="6"/>
        <v>124.5</v>
      </c>
      <c r="Y25" s="72"/>
    </row>
    <row r="26" s="4" customFormat="1" ht="12" customHeight="1" spans="1:25">
      <c r="A26" s="30"/>
      <c r="B26" s="39"/>
      <c r="C26" s="31" t="s">
        <v>76</v>
      </c>
      <c r="D26" s="32"/>
      <c r="E26" s="42"/>
      <c r="F26" s="34">
        <f t="shared" ref="F26:Q26" si="9">SUM(F27:F28)</f>
        <v>40.8</v>
      </c>
      <c r="G26" s="35">
        <f t="shared" si="9"/>
        <v>37</v>
      </c>
      <c r="H26" s="35">
        <f t="shared" si="9"/>
        <v>937</v>
      </c>
      <c r="I26" s="34">
        <f t="shared" si="9"/>
        <v>468.5</v>
      </c>
      <c r="J26" s="35">
        <f t="shared" si="9"/>
        <v>422</v>
      </c>
      <c r="K26" s="35">
        <f t="shared" si="9"/>
        <v>2864</v>
      </c>
      <c r="L26" s="52">
        <f t="shared" si="9"/>
        <v>945.12</v>
      </c>
      <c r="M26" s="35">
        <f t="shared" si="9"/>
        <v>851</v>
      </c>
      <c r="N26" s="35">
        <f t="shared" si="9"/>
        <v>255</v>
      </c>
      <c r="O26" s="35">
        <f t="shared" si="9"/>
        <v>0</v>
      </c>
      <c r="P26" s="35">
        <f t="shared" si="9"/>
        <v>255</v>
      </c>
      <c r="Q26" s="35">
        <f t="shared" si="9"/>
        <v>714</v>
      </c>
      <c r="R26" s="69"/>
      <c r="S26" s="69"/>
      <c r="T26" s="69"/>
      <c r="U26" s="70"/>
      <c r="V26" s="34">
        <f t="shared" ref="V26:X26" si="10">SUM(V27:V28)</f>
        <v>714</v>
      </c>
      <c r="W26" s="34">
        <f t="shared" si="10"/>
        <v>459</v>
      </c>
      <c r="X26" s="34">
        <f t="shared" si="10"/>
        <v>255</v>
      </c>
      <c r="Y26" s="72"/>
    </row>
    <row r="27" ht="12" customHeight="1" spans="1:25">
      <c r="A27" s="38">
        <v>121</v>
      </c>
      <c r="B27" s="39"/>
      <c r="C27" s="40" t="s">
        <v>77</v>
      </c>
      <c r="D27" s="41" t="s">
        <v>78</v>
      </c>
      <c r="E27" s="42" t="s">
        <v>56</v>
      </c>
      <c r="F27" s="43">
        <v>28</v>
      </c>
      <c r="G27" s="44">
        <v>25</v>
      </c>
      <c r="H27" s="44">
        <v>600</v>
      </c>
      <c r="I27" s="43">
        <v>300</v>
      </c>
      <c r="J27" s="44">
        <v>270</v>
      </c>
      <c r="K27" s="44">
        <v>1716</v>
      </c>
      <c r="L27" s="53">
        <v>566.28</v>
      </c>
      <c r="M27" s="44">
        <v>510</v>
      </c>
      <c r="N27" s="44">
        <v>153</v>
      </c>
      <c r="O27" s="54"/>
      <c r="P27" s="54">
        <f t="shared" si="7"/>
        <v>153</v>
      </c>
      <c r="Q27" s="54">
        <f t="shared" si="3"/>
        <v>448</v>
      </c>
      <c r="R27" s="66"/>
      <c r="S27" s="66"/>
      <c r="T27" s="66"/>
      <c r="U27" s="67"/>
      <c r="V27" s="67">
        <f t="shared" si="4"/>
        <v>448</v>
      </c>
      <c r="W27" s="67">
        <f t="shared" si="5"/>
        <v>295</v>
      </c>
      <c r="X27" s="67">
        <f t="shared" si="6"/>
        <v>153</v>
      </c>
      <c r="Y27" s="72"/>
    </row>
    <row r="28" ht="12" customHeight="1" spans="1:25">
      <c r="A28" s="38">
        <v>122</v>
      </c>
      <c r="B28" s="39"/>
      <c r="C28" s="40" t="s">
        <v>79</v>
      </c>
      <c r="D28" s="41" t="s">
        <v>78</v>
      </c>
      <c r="E28" s="42" t="s">
        <v>56</v>
      </c>
      <c r="F28" s="43">
        <v>12.8</v>
      </c>
      <c r="G28" s="44">
        <v>12</v>
      </c>
      <c r="H28" s="44">
        <v>337</v>
      </c>
      <c r="I28" s="43">
        <v>168.5</v>
      </c>
      <c r="J28" s="44">
        <v>152</v>
      </c>
      <c r="K28" s="44">
        <v>1148</v>
      </c>
      <c r="L28" s="53">
        <v>378.84</v>
      </c>
      <c r="M28" s="44">
        <v>341</v>
      </c>
      <c r="N28" s="44">
        <v>102</v>
      </c>
      <c r="O28" s="54"/>
      <c r="P28" s="54">
        <f t="shared" si="7"/>
        <v>102</v>
      </c>
      <c r="Q28" s="54">
        <f t="shared" si="3"/>
        <v>266</v>
      </c>
      <c r="R28" s="66"/>
      <c r="S28" s="66"/>
      <c r="T28" s="66"/>
      <c r="U28" s="67"/>
      <c r="V28" s="67">
        <f t="shared" si="4"/>
        <v>266</v>
      </c>
      <c r="W28" s="67">
        <f t="shared" si="5"/>
        <v>164</v>
      </c>
      <c r="X28" s="67">
        <f t="shared" si="6"/>
        <v>102</v>
      </c>
      <c r="Y28" s="72"/>
    </row>
    <row r="29" s="4" customFormat="1" ht="12" customHeight="1" spans="1:25">
      <c r="A29" s="30"/>
      <c r="B29" s="39"/>
      <c r="C29" s="31" t="s">
        <v>80</v>
      </c>
      <c r="D29" s="32"/>
      <c r="E29" s="42"/>
      <c r="F29" s="34">
        <f t="shared" ref="F29:Q29" si="11">SUM(F30:F31)</f>
        <v>13.6</v>
      </c>
      <c r="G29" s="35">
        <f t="shared" si="11"/>
        <v>12</v>
      </c>
      <c r="H29" s="35">
        <f t="shared" si="11"/>
        <v>465</v>
      </c>
      <c r="I29" s="34">
        <f t="shared" si="11"/>
        <v>232.5</v>
      </c>
      <c r="J29" s="35">
        <f t="shared" si="11"/>
        <v>209</v>
      </c>
      <c r="K29" s="35">
        <f t="shared" si="11"/>
        <v>1799</v>
      </c>
      <c r="L29" s="52">
        <f t="shared" si="11"/>
        <v>593.67</v>
      </c>
      <c r="M29" s="35">
        <f t="shared" si="11"/>
        <v>535</v>
      </c>
      <c r="N29" s="35">
        <f t="shared" si="11"/>
        <v>160</v>
      </c>
      <c r="O29" s="35">
        <f t="shared" si="11"/>
        <v>0</v>
      </c>
      <c r="P29" s="35">
        <f t="shared" si="11"/>
        <v>160</v>
      </c>
      <c r="Q29" s="35">
        <f t="shared" si="11"/>
        <v>381</v>
      </c>
      <c r="R29" s="69"/>
      <c r="S29" s="69"/>
      <c r="T29" s="69"/>
      <c r="U29" s="70"/>
      <c r="V29" s="34">
        <f t="shared" ref="V29:X29" si="12">SUM(V30:V31)</f>
        <v>381</v>
      </c>
      <c r="W29" s="34">
        <f t="shared" si="12"/>
        <v>221</v>
      </c>
      <c r="X29" s="34">
        <f t="shared" si="12"/>
        <v>160</v>
      </c>
      <c r="Y29" s="72"/>
    </row>
    <row r="30" ht="12" customHeight="1" spans="1:25">
      <c r="A30" s="38">
        <v>123</v>
      </c>
      <c r="B30" s="39"/>
      <c r="C30" s="45" t="s">
        <v>81</v>
      </c>
      <c r="D30" s="41" t="s">
        <v>82</v>
      </c>
      <c r="E30" s="42" t="s">
        <v>56</v>
      </c>
      <c r="F30" s="43">
        <v>5.6</v>
      </c>
      <c r="G30" s="44">
        <v>5</v>
      </c>
      <c r="H30" s="44">
        <v>220</v>
      </c>
      <c r="I30" s="43">
        <v>110</v>
      </c>
      <c r="J30" s="44">
        <v>99</v>
      </c>
      <c r="K30" s="44">
        <v>931</v>
      </c>
      <c r="L30" s="53">
        <v>307.23</v>
      </c>
      <c r="M30" s="44">
        <v>277</v>
      </c>
      <c r="N30" s="44">
        <v>83</v>
      </c>
      <c r="O30" s="54"/>
      <c r="P30" s="54">
        <f t="shared" si="7"/>
        <v>83</v>
      </c>
      <c r="Q30" s="54">
        <f t="shared" ref="Q29:Q60" si="13">G30+J30+N30</f>
        <v>187</v>
      </c>
      <c r="R30" s="66"/>
      <c r="S30" s="66"/>
      <c r="T30" s="66"/>
      <c r="U30" s="67"/>
      <c r="V30" s="67">
        <f t="shared" ref="V29:V60" si="14">Q30+U30</f>
        <v>187</v>
      </c>
      <c r="W30" s="67">
        <f t="shared" ref="W29:W60" si="15">G30+J30+O30</f>
        <v>104</v>
      </c>
      <c r="X30" s="67">
        <f t="shared" ref="X29:X60" si="16">V30-W30</f>
        <v>83</v>
      </c>
      <c r="Y30" s="72"/>
    </row>
    <row r="31" ht="12" customHeight="1" spans="1:25">
      <c r="A31" s="38">
        <v>124</v>
      </c>
      <c r="B31" s="39"/>
      <c r="C31" s="45" t="s">
        <v>83</v>
      </c>
      <c r="D31" s="41" t="s">
        <v>82</v>
      </c>
      <c r="E31" s="42" t="s">
        <v>56</v>
      </c>
      <c r="F31" s="43">
        <v>8</v>
      </c>
      <c r="G31" s="44">
        <v>7</v>
      </c>
      <c r="H31" s="44">
        <v>245</v>
      </c>
      <c r="I31" s="43">
        <v>122.5</v>
      </c>
      <c r="J31" s="44">
        <v>110</v>
      </c>
      <c r="K31" s="44">
        <v>868</v>
      </c>
      <c r="L31" s="53">
        <v>286.44</v>
      </c>
      <c r="M31" s="44">
        <v>258</v>
      </c>
      <c r="N31" s="44">
        <v>77</v>
      </c>
      <c r="O31" s="54"/>
      <c r="P31" s="54">
        <f t="shared" si="7"/>
        <v>77</v>
      </c>
      <c r="Q31" s="54">
        <f t="shared" si="13"/>
        <v>194</v>
      </c>
      <c r="R31" s="66"/>
      <c r="S31" s="66"/>
      <c r="T31" s="66"/>
      <c r="U31" s="67"/>
      <c r="V31" s="67">
        <f t="shared" si="14"/>
        <v>194</v>
      </c>
      <c r="W31" s="67">
        <f t="shared" si="15"/>
        <v>117</v>
      </c>
      <c r="X31" s="67">
        <f t="shared" si="16"/>
        <v>77</v>
      </c>
      <c r="Y31" s="72"/>
    </row>
    <row r="32" s="4" customFormat="1" ht="12" customHeight="1" spans="1:25">
      <c r="A32" s="30"/>
      <c r="B32" s="39"/>
      <c r="C32" s="46" t="s">
        <v>84</v>
      </c>
      <c r="D32" s="32"/>
      <c r="E32" s="42"/>
      <c r="F32" s="34">
        <f t="shared" ref="F32:S32" si="17">SUM(F33:F36)</f>
        <v>49.6</v>
      </c>
      <c r="G32" s="35">
        <f t="shared" si="17"/>
        <v>44</v>
      </c>
      <c r="H32" s="35">
        <f t="shared" si="17"/>
        <v>1315</v>
      </c>
      <c r="I32" s="34">
        <f t="shared" si="17"/>
        <v>657.5</v>
      </c>
      <c r="J32" s="35">
        <f t="shared" si="17"/>
        <v>592</v>
      </c>
      <c r="K32" s="35">
        <f t="shared" si="17"/>
        <v>5444</v>
      </c>
      <c r="L32" s="52">
        <f t="shared" si="17"/>
        <v>1796.52</v>
      </c>
      <c r="M32" s="35">
        <f t="shared" si="17"/>
        <v>1617</v>
      </c>
      <c r="N32" s="35">
        <f t="shared" si="17"/>
        <v>486</v>
      </c>
      <c r="O32" s="35">
        <f t="shared" si="17"/>
        <v>0</v>
      </c>
      <c r="P32" s="35">
        <f t="shared" si="17"/>
        <v>486</v>
      </c>
      <c r="Q32" s="35">
        <f t="shared" si="17"/>
        <v>1122</v>
      </c>
      <c r="R32" s="34"/>
      <c r="S32" s="34"/>
      <c r="T32" s="69"/>
      <c r="U32" s="70"/>
      <c r="V32" s="34">
        <f t="shared" ref="V32:X32" si="18">SUM(V33:V36)</f>
        <v>1122</v>
      </c>
      <c r="W32" s="34">
        <f t="shared" si="18"/>
        <v>636</v>
      </c>
      <c r="X32" s="34">
        <f t="shared" si="18"/>
        <v>486</v>
      </c>
      <c r="Y32" s="72"/>
    </row>
    <row r="33" ht="12" customHeight="1" spans="1:25">
      <c r="A33" s="38">
        <v>125</v>
      </c>
      <c r="B33" s="39"/>
      <c r="C33" s="40" t="s">
        <v>85</v>
      </c>
      <c r="D33" s="41" t="s">
        <v>86</v>
      </c>
      <c r="E33" s="42" t="s">
        <v>56</v>
      </c>
      <c r="F33" s="43">
        <v>28</v>
      </c>
      <c r="G33" s="44">
        <v>25</v>
      </c>
      <c r="H33" s="44">
        <v>630</v>
      </c>
      <c r="I33" s="43">
        <v>315</v>
      </c>
      <c r="J33" s="44">
        <v>284</v>
      </c>
      <c r="K33" s="44">
        <v>2323</v>
      </c>
      <c r="L33" s="53">
        <v>766.59</v>
      </c>
      <c r="M33" s="44">
        <v>690</v>
      </c>
      <c r="N33" s="44">
        <v>207</v>
      </c>
      <c r="O33" s="54"/>
      <c r="P33" s="54">
        <f t="shared" si="7"/>
        <v>207</v>
      </c>
      <c r="Q33" s="54">
        <f t="shared" si="13"/>
        <v>516</v>
      </c>
      <c r="R33" s="66"/>
      <c r="S33" s="66"/>
      <c r="T33" s="66"/>
      <c r="U33" s="67"/>
      <c r="V33" s="67">
        <f t="shared" si="14"/>
        <v>516</v>
      </c>
      <c r="W33" s="67">
        <f t="shared" si="15"/>
        <v>309</v>
      </c>
      <c r="X33" s="67">
        <f t="shared" si="16"/>
        <v>207</v>
      </c>
      <c r="Y33" s="72"/>
    </row>
    <row r="34" ht="12" customHeight="1" spans="1:25">
      <c r="A34" s="38">
        <v>126</v>
      </c>
      <c r="B34" s="39"/>
      <c r="C34" s="45" t="s">
        <v>87</v>
      </c>
      <c r="D34" s="41" t="s">
        <v>86</v>
      </c>
      <c r="E34" s="42" t="s">
        <v>56</v>
      </c>
      <c r="F34" s="43">
        <v>11.2</v>
      </c>
      <c r="G34" s="44">
        <v>10</v>
      </c>
      <c r="H34" s="44">
        <v>411</v>
      </c>
      <c r="I34" s="43">
        <v>205.5</v>
      </c>
      <c r="J34" s="44">
        <v>185</v>
      </c>
      <c r="K34" s="44">
        <v>2002</v>
      </c>
      <c r="L34" s="53">
        <v>660.66</v>
      </c>
      <c r="M34" s="44">
        <v>595</v>
      </c>
      <c r="N34" s="44">
        <v>179</v>
      </c>
      <c r="O34" s="54"/>
      <c r="P34" s="54">
        <f t="shared" si="7"/>
        <v>179</v>
      </c>
      <c r="Q34" s="54">
        <f t="shared" si="13"/>
        <v>374</v>
      </c>
      <c r="R34" s="66"/>
      <c r="S34" s="66"/>
      <c r="T34" s="66"/>
      <c r="U34" s="67"/>
      <c r="V34" s="67">
        <f t="shared" si="14"/>
        <v>374</v>
      </c>
      <c r="W34" s="67">
        <f t="shared" si="15"/>
        <v>195</v>
      </c>
      <c r="X34" s="67">
        <f t="shared" si="16"/>
        <v>179</v>
      </c>
      <c r="Y34" s="72"/>
    </row>
    <row r="35" ht="12" customHeight="1" spans="1:25">
      <c r="A35" s="38">
        <v>127</v>
      </c>
      <c r="B35" s="39"/>
      <c r="C35" s="47" t="s">
        <v>88</v>
      </c>
      <c r="D35" s="41" t="s">
        <v>86</v>
      </c>
      <c r="E35" s="42" t="s">
        <v>56</v>
      </c>
      <c r="F35" s="43">
        <v>7.2</v>
      </c>
      <c r="G35" s="44">
        <v>6</v>
      </c>
      <c r="H35" s="44">
        <v>180</v>
      </c>
      <c r="I35" s="43">
        <v>90</v>
      </c>
      <c r="J35" s="44">
        <v>81</v>
      </c>
      <c r="K35" s="44">
        <v>852</v>
      </c>
      <c r="L35" s="53">
        <v>281.16</v>
      </c>
      <c r="M35" s="44">
        <v>253</v>
      </c>
      <c r="N35" s="44">
        <v>76</v>
      </c>
      <c r="O35" s="54"/>
      <c r="P35" s="54">
        <f t="shared" si="7"/>
        <v>76</v>
      </c>
      <c r="Q35" s="54">
        <f t="shared" si="13"/>
        <v>163</v>
      </c>
      <c r="R35" s="66"/>
      <c r="S35" s="66"/>
      <c r="T35" s="66"/>
      <c r="U35" s="67"/>
      <c r="V35" s="67">
        <f t="shared" si="14"/>
        <v>163</v>
      </c>
      <c r="W35" s="67">
        <f t="shared" si="15"/>
        <v>87</v>
      </c>
      <c r="X35" s="67">
        <f t="shared" si="16"/>
        <v>76</v>
      </c>
      <c r="Y35" s="72"/>
    </row>
    <row r="36" ht="12" customHeight="1" spans="1:25">
      <c r="A36" s="38">
        <v>128</v>
      </c>
      <c r="B36" s="39"/>
      <c r="C36" s="47" t="s">
        <v>89</v>
      </c>
      <c r="D36" s="41" t="s">
        <v>86</v>
      </c>
      <c r="E36" s="42" t="s">
        <v>56</v>
      </c>
      <c r="F36" s="43">
        <v>3.2</v>
      </c>
      <c r="G36" s="44">
        <v>3</v>
      </c>
      <c r="H36" s="44">
        <v>94</v>
      </c>
      <c r="I36" s="43">
        <v>47</v>
      </c>
      <c r="J36" s="44">
        <v>42</v>
      </c>
      <c r="K36" s="44">
        <v>267</v>
      </c>
      <c r="L36" s="53">
        <v>88.11</v>
      </c>
      <c r="M36" s="44">
        <v>79</v>
      </c>
      <c r="N36" s="44">
        <v>24</v>
      </c>
      <c r="O36" s="54"/>
      <c r="P36" s="54">
        <f t="shared" si="7"/>
        <v>24</v>
      </c>
      <c r="Q36" s="54">
        <f t="shared" si="13"/>
        <v>69</v>
      </c>
      <c r="R36" s="66"/>
      <c r="S36" s="66"/>
      <c r="T36" s="66"/>
      <c r="U36" s="67"/>
      <c r="V36" s="67">
        <f t="shared" si="14"/>
        <v>69</v>
      </c>
      <c r="W36" s="67">
        <f t="shared" si="15"/>
        <v>45</v>
      </c>
      <c r="X36" s="67">
        <f t="shared" si="16"/>
        <v>24</v>
      </c>
      <c r="Y36" s="72"/>
    </row>
    <row r="37" ht="12" customHeight="1" spans="1:25">
      <c r="A37" s="30"/>
      <c r="B37" s="39"/>
      <c r="C37" s="31" t="s">
        <v>90</v>
      </c>
      <c r="D37" s="32"/>
      <c r="E37" s="42"/>
      <c r="F37" s="34">
        <v>14.4</v>
      </c>
      <c r="G37" s="35">
        <v>13</v>
      </c>
      <c r="H37" s="35">
        <v>493</v>
      </c>
      <c r="I37" s="34">
        <v>246.5</v>
      </c>
      <c r="J37" s="35">
        <v>222</v>
      </c>
      <c r="K37" s="35">
        <v>2309</v>
      </c>
      <c r="L37" s="52">
        <v>761.97</v>
      </c>
      <c r="M37" s="35">
        <v>686</v>
      </c>
      <c r="N37" s="35">
        <v>583</v>
      </c>
      <c r="O37" s="55"/>
      <c r="P37" s="55">
        <v>583</v>
      </c>
      <c r="Q37" s="55">
        <v>818</v>
      </c>
      <c r="R37" s="69"/>
      <c r="S37" s="69"/>
      <c r="T37" s="69"/>
      <c r="U37" s="70"/>
      <c r="V37" s="70">
        <v>818</v>
      </c>
      <c r="W37" s="70">
        <v>235</v>
      </c>
      <c r="X37" s="70">
        <v>583</v>
      </c>
      <c r="Y37" s="72"/>
    </row>
    <row r="38" ht="12" customHeight="1" spans="1:25">
      <c r="A38" s="38">
        <v>129</v>
      </c>
      <c r="B38" s="39"/>
      <c r="C38" s="40" t="s">
        <v>91</v>
      </c>
      <c r="D38" s="41" t="s">
        <v>92</v>
      </c>
      <c r="E38" s="42" t="s">
        <v>56</v>
      </c>
      <c r="F38" s="43">
        <v>14.4</v>
      </c>
      <c r="G38" s="44">
        <v>13</v>
      </c>
      <c r="H38" s="44">
        <v>493</v>
      </c>
      <c r="I38" s="43">
        <v>246.5</v>
      </c>
      <c r="J38" s="44">
        <v>222</v>
      </c>
      <c r="K38" s="44">
        <v>2309</v>
      </c>
      <c r="L38" s="53">
        <v>761.97</v>
      </c>
      <c r="M38" s="44">
        <v>686</v>
      </c>
      <c r="N38" s="44">
        <v>583</v>
      </c>
      <c r="O38" s="54"/>
      <c r="P38" s="54">
        <f t="shared" si="7"/>
        <v>583</v>
      </c>
      <c r="Q38" s="54">
        <f t="shared" si="13"/>
        <v>818</v>
      </c>
      <c r="R38" s="66"/>
      <c r="S38" s="66"/>
      <c r="T38" s="66"/>
      <c r="U38" s="67"/>
      <c r="V38" s="67">
        <f t="shared" si="14"/>
        <v>818</v>
      </c>
      <c r="W38" s="67">
        <f t="shared" si="15"/>
        <v>235</v>
      </c>
      <c r="X38" s="67">
        <f t="shared" si="16"/>
        <v>583</v>
      </c>
      <c r="Y38" s="72"/>
    </row>
    <row r="39" s="4" customFormat="1" ht="12" customHeight="1" spans="1:25">
      <c r="A39" s="30"/>
      <c r="B39" s="39"/>
      <c r="C39" s="31" t="s">
        <v>93</v>
      </c>
      <c r="D39" s="32"/>
      <c r="E39" s="42"/>
      <c r="F39" s="34">
        <f t="shared" ref="F39:Q39" si="19">SUM(F40:F42)</f>
        <v>22.4</v>
      </c>
      <c r="G39" s="35">
        <f t="shared" si="19"/>
        <v>20</v>
      </c>
      <c r="H39" s="35">
        <f t="shared" si="19"/>
        <v>795</v>
      </c>
      <c r="I39" s="34">
        <f t="shared" si="19"/>
        <v>397.5</v>
      </c>
      <c r="J39" s="35">
        <f t="shared" si="19"/>
        <v>358</v>
      </c>
      <c r="K39" s="35">
        <f t="shared" si="19"/>
        <v>2852</v>
      </c>
      <c r="L39" s="52">
        <f t="shared" si="19"/>
        <v>941.16</v>
      </c>
      <c r="M39" s="35">
        <f t="shared" si="19"/>
        <v>847</v>
      </c>
      <c r="N39" s="35">
        <f t="shared" si="19"/>
        <v>551</v>
      </c>
      <c r="O39" s="35">
        <f t="shared" si="19"/>
        <v>0</v>
      </c>
      <c r="P39" s="35">
        <f t="shared" si="19"/>
        <v>551</v>
      </c>
      <c r="Q39" s="35">
        <f t="shared" si="19"/>
        <v>929</v>
      </c>
      <c r="R39" s="69"/>
      <c r="S39" s="69"/>
      <c r="T39" s="69"/>
      <c r="U39" s="70"/>
      <c r="V39" s="34">
        <f t="shared" ref="V39:X39" si="20">SUM(V40:V42)</f>
        <v>929</v>
      </c>
      <c r="W39" s="34">
        <f t="shared" si="20"/>
        <v>378</v>
      </c>
      <c r="X39" s="34">
        <f t="shared" si="20"/>
        <v>551</v>
      </c>
      <c r="Y39" s="72"/>
    </row>
    <row r="40" ht="12" customHeight="1" spans="1:25">
      <c r="A40" s="38">
        <v>130</v>
      </c>
      <c r="B40" s="39"/>
      <c r="C40" s="40" t="s">
        <v>94</v>
      </c>
      <c r="D40" s="41" t="s">
        <v>95</v>
      </c>
      <c r="E40" s="42" t="s">
        <v>56</v>
      </c>
      <c r="F40" s="43">
        <v>5.6</v>
      </c>
      <c r="G40" s="44">
        <v>5</v>
      </c>
      <c r="H40" s="44">
        <v>230</v>
      </c>
      <c r="I40" s="43">
        <v>115</v>
      </c>
      <c r="J40" s="44">
        <v>104</v>
      </c>
      <c r="K40" s="44">
        <v>980</v>
      </c>
      <c r="L40" s="53">
        <v>323.4</v>
      </c>
      <c r="M40" s="44">
        <v>291</v>
      </c>
      <c r="N40" s="44">
        <v>189</v>
      </c>
      <c r="O40" s="54"/>
      <c r="P40" s="54">
        <f t="shared" si="7"/>
        <v>189</v>
      </c>
      <c r="Q40" s="54">
        <f t="shared" si="13"/>
        <v>298</v>
      </c>
      <c r="R40" s="66"/>
      <c r="S40" s="66"/>
      <c r="T40" s="66"/>
      <c r="U40" s="67"/>
      <c r="V40" s="67">
        <f t="shared" si="14"/>
        <v>298</v>
      </c>
      <c r="W40" s="67">
        <f t="shared" si="15"/>
        <v>109</v>
      </c>
      <c r="X40" s="67">
        <f t="shared" si="16"/>
        <v>189</v>
      </c>
      <c r="Y40" s="72"/>
    </row>
    <row r="41" ht="12" customHeight="1" spans="1:25">
      <c r="A41" s="38">
        <v>131</v>
      </c>
      <c r="B41" s="39"/>
      <c r="C41" s="45" t="s">
        <v>96</v>
      </c>
      <c r="D41" s="41" t="s">
        <v>95</v>
      </c>
      <c r="E41" s="42" t="s">
        <v>56</v>
      </c>
      <c r="F41" s="43">
        <v>9.6</v>
      </c>
      <c r="G41" s="44">
        <v>9</v>
      </c>
      <c r="H41" s="44">
        <v>347</v>
      </c>
      <c r="I41" s="43">
        <v>173.5</v>
      </c>
      <c r="J41" s="44">
        <v>156</v>
      </c>
      <c r="K41" s="44">
        <v>1091</v>
      </c>
      <c r="L41" s="53">
        <v>360.03</v>
      </c>
      <c r="M41" s="44">
        <v>324</v>
      </c>
      <c r="N41" s="44">
        <v>211</v>
      </c>
      <c r="O41" s="54"/>
      <c r="P41" s="54">
        <f t="shared" si="7"/>
        <v>211</v>
      </c>
      <c r="Q41" s="54">
        <f t="shared" si="13"/>
        <v>376</v>
      </c>
      <c r="R41" s="66"/>
      <c r="S41" s="66"/>
      <c r="T41" s="66"/>
      <c r="U41" s="67"/>
      <c r="V41" s="67">
        <f t="shared" si="14"/>
        <v>376</v>
      </c>
      <c r="W41" s="67">
        <f t="shared" si="15"/>
        <v>165</v>
      </c>
      <c r="X41" s="67">
        <f t="shared" si="16"/>
        <v>211</v>
      </c>
      <c r="Y41" s="72"/>
    </row>
    <row r="42" ht="12" customHeight="1" spans="1:25">
      <c r="A42" s="38">
        <v>132</v>
      </c>
      <c r="B42" s="39"/>
      <c r="C42" s="45" t="s">
        <v>97</v>
      </c>
      <c r="D42" s="41" t="s">
        <v>95</v>
      </c>
      <c r="E42" s="42" t="s">
        <v>56</v>
      </c>
      <c r="F42" s="43">
        <v>7.2</v>
      </c>
      <c r="G42" s="44">
        <v>6</v>
      </c>
      <c r="H42" s="44">
        <v>218</v>
      </c>
      <c r="I42" s="43">
        <v>109</v>
      </c>
      <c r="J42" s="44">
        <v>98</v>
      </c>
      <c r="K42" s="44">
        <v>781</v>
      </c>
      <c r="L42" s="53">
        <v>257.73</v>
      </c>
      <c r="M42" s="44">
        <v>232</v>
      </c>
      <c r="N42" s="44">
        <v>151</v>
      </c>
      <c r="O42" s="54"/>
      <c r="P42" s="54">
        <f t="shared" si="7"/>
        <v>151</v>
      </c>
      <c r="Q42" s="54">
        <f t="shared" si="13"/>
        <v>255</v>
      </c>
      <c r="R42" s="66"/>
      <c r="S42" s="66"/>
      <c r="T42" s="66"/>
      <c r="U42" s="67"/>
      <c r="V42" s="67">
        <f t="shared" si="14"/>
        <v>255</v>
      </c>
      <c r="W42" s="67">
        <f t="shared" si="15"/>
        <v>104</v>
      </c>
      <c r="X42" s="67">
        <f t="shared" si="16"/>
        <v>151</v>
      </c>
      <c r="Y42" s="72"/>
    </row>
    <row r="43" ht="12" customHeight="1" spans="1:25">
      <c r="A43" s="30"/>
      <c r="B43" s="39"/>
      <c r="C43" s="46" t="s">
        <v>98</v>
      </c>
      <c r="D43" s="32"/>
      <c r="E43" s="42"/>
      <c r="F43" s="34">
        <v>7.2</v>
      </c>
      <c r="G43" s="35">
        <v>6</v>
      </c>
      <c r="H43" s="35">
        <v>280</v>
      </c>
      <c r="I43" s="34">
        <v>140</v>
      </c>
      <c r="J43" s="35">
        <v>126</v>
      </c>
      <c r="K43" s="35">
        <v>1331</v>
      </c>
      <c r="L43" s="52">
        <v>439.23</v>
      </c>
      <c r="M43" s="35">
        <v>395</v>
      </c>
      <c r="N43" s="35">
        <v>336</v>
      </c>
      <c r="O43" s="55"/>
      <c r="P43" s="55">
        <v>336</v>
      </c>
      <c r="Q43" s="55">
        <v>468</v>
      </c>
      <c r="R43" s="69"/>
      <c r="S43" s="69"/>
      <c r="T43" s="69"/>
      <c r="U43" s="70"/>
      <c r="V43" s="70">
        <v>468</v>
      </c>
      <c r="W43" s="70">
        <v>132</v>
      </c>
      <c r="X43" s="70">
        <v>336</v>
      </c>
      <c r="Y43" s="72"/>
    </row>
    <row r="44" ht="12" customHeight="1" spans="1:25">
      <c r="A44" s="38">
        <v>133</v>
      </c>
      <c r="B44" s="39"/>
      <c r="C44" s="40" t="s">
        <v>99</v>
      </c>
      <c r="D44" s="41" t="s">
        <v>100</v>
      </c>
      <c r="E44" s="42" t="s">
        <v>56</v>
      </c>
      <c r="F44" s="43">
        <v>7.2</v>
      </c>
      <c r="G44" s="44">
        <v>6</v>
      </c>
      <c r="H44" s="44">
        <v>280</v>
      </c>
      <c r="I44" s="43">
        <v>140</v>
      </c>
      <c r="J44" s="44">
        <v>126</v>
      </c>
      <c r="K44" s="44">
        <v>1331</v>
      </c>
      <c r="L44" s="53">
        <v>439.23</v>
      </c>
      <c r="M44" s="44">
        <v>395</v>
      </c>
      <c r="N44" s="44">
        <v>336</v>
      </c>
      <c r="O44" s="54"/>
      <c r="P44" s="54">
        <f t="shared" si="7"/>
        <v>336</v>
      </c>
      <c r="Q44" s="54">
        <f t="shared" si="13"/>
        <v>468</v>
      </c>
      <c r="R44" s="66"/>
      <c r="S44" s="66"/>
      <c r="T44" s="66"/>
      <c r="U44" s="67"/>
      <c r="V44" s="67">
        <f t="shared" si="14"/>
        <v>468</v>
      </c>
      <c r="W44" s="67">
        <f t="shared" si="15"/>
        <v>132</v>
      </c>
      <c r="X44" s="67">
        <f t="shared" si="16"/>
        <v>336</v>
      </c>
      <c r="Y44" s="72"/>
    </row>
    <row r="45" ht="12" customHeight="1" spans="1:25">
      <c r="A45" s="30"/>
      <c r="B45" s="39"/>
      <c r="C45" s="46" t="s">
        <v>101</v>
      </c>
      <c r="D45" s="32"/>
      <c r="E45" s="42"/>
      <c r="F45" s="34">
        <v>12</v>
      </c>
      <c r="G45" s="35">
        <v>11</v>
      </c>
      <c r="H45" s="35">
        <v>409</v>
      </c>
      <c r="I45" s="34">
        <v>204.5</v>
      </c>
      <c r="J45" s="35">
        <v>184</v>
      </c>
      <c r="K45" s="35">
        <v>1766</v>
      </c>
      <c r="L45" s="52">
        <v>582.78</v>
      </c>
      <c r="M45" s="35">
        <v>525</v>
      </c>
      <c r="N45" s="35">
        <v>446</v>
      </c>
      <c r="O45" s="55"/>
      <c r="P45" s="55">
        <v>446</v>
      </c>
      <c r="Q45" s="55">
        <v>641</v>
      </c>
      <c r="R45" s="69"/>
      <c r="S45" s="69"/>
      <c r="T45" s="69"/>
      <c r="U45" s="70"/>
      <c r="V45" s="70">
        <v>641</v>
      </c>
      <c r="W45" s="70">
        <v>195</v>
      </c>
      <c r="X45" s="70">
        <v>446</v>
      </c>
      <c r="Y45" s="72"/>
    </row>
    <row r="46" ht="12" customHeight="1" spans="1:25">
      <c r="A46" s="38">
        <v>134</v>
      </c>
      <c r="B46" s="39"/>
      <c r="C46" s="40" t="s">
        <v>102</v>
      </c>
      <c r="D46" s="41" t="s">
        <v>103</v>
      </c>
      <c r="E46" s="42" t="s">
        <v>56</v>
      </c>
      <c r="F46" s="43">
        <v>12</v>
      </c>
      <c r="G46" s="44">
        <v>11</v>
      </c>
      <c r="H46" s="44">
        <v>409</v>
      </c>
      <c r="I46" s="43">
        <v>204.5</v>
      </c>
      <c r="J46" s="44">
        <v>184</v>
      </c>
      <c r="K46" s="44">
        <v>1766</v>
      </c>
      <c r="L46" s="53">
        <v>582.78</v>
      </c>
      <c r="M46" s="44">
        <v>525</v>
      </c>
      <c r="N46" s="44">
        <v>446</v>
      </c>
      <c r="O46" s="54"/>
      <c r="P46" s="54">
        <f t="shared" si="7"/>
        <v>446</v>
      </c>
      <c r="Q46" s="54">
        <f t="shared" si="13"/>
        <v>641</v>
      </c>
      <c r="R46" s="66"/>
      <c r="S46" s="66"/>
      <c r="T46" s="66"/>
      <c r="U46" s="67"/>
      <c r="V46" s="67">
        <f t="shared" si="14"/>
        <v>641</v>
      </c>
      <c r="W46" s="67">
        <f t="shared" si="15"/>
        <v>195</v>
      </c>
      <c r="X46" s="67">
        <f t="shared" si="16"/>
        <v>446</v>
      </c>
      <c r="Y46" s="72"/>
    </row>
    <row r="47" ht="12" customHeight="1" spans="1:25">
      <c r="A47" s="30"/>
      <c r="B47" s="39"/>
      <c r="C47" s="46" t="s">
        <v>104</v>
      </c>
      <c r="D47" s="32"/>
      <c r="E47" s="42"/>
      <c r="F47" s="34">
        <v>12.8</v>
      </c>
      <c r="G47" s="35">
        <v>12</v>
      </c>
      <c r="H47" s="35">
        <v>366</v>
      </c>
      <c r="I47" s="34">
        <v>183</v>
      </c>
      <c r="J47" s="35">
        <v>165</v>
      </c>
      <c r="K47" s="35">
        <v>1680</v>
      </c>
      <c r="L47" s="52">
        <v>554.4</v>
      </c>
      <c r="M47" s="35">
        <v>499</v>
      </c>
      <c r="N47" s="35">
        <v>424</v>
      </c>
      <c r="O47" s="55"/>
      <c r="P47" s="55">
        <v>424</v>
      </c>
      <c r="Q47" s="55">
        <v>601</v>
      </c>
      <c r="R47" s="69"/>
      <c r="S47" s="69"/>
      <c r="T47" s="69"/>
      <c r="U47" s="70"/>
      <c r="V47" s="70">
        <v>601</v>
      </c>
      <c r="W47" s="70">
        <v>177</v>
      </c>
      <c r="X47" s="70">
        <v>424</v>
      </c>
      <c r="Y47" s="72"/>
    </row>
    <row r="48" ht="12" customHeight="1" spans="1:25">
      <c r="A48" s="38">
        <v>135</v>
      </c>
      <c r="B48" s="39"/>
      <c r="C48" s="40" t="s">
        <v>105</v>
      </c>
      <c r="D48" s="41" t="s">
        <v>106</v>
      </c>
      <c r="E48" s="42" t="s">
        <v>56</v>
      </c>
      <c r="F48" s="43">
        <v>12.8</v>
      </c>
      <c r="G48" s="44">
        <v>12</v>
      </c>
      <c r="H48" s="44">
        <v>366</v>
      </c>
      <c r="I48" s="43">
        <v>183</v>
      </c>
      <c r="J48" s="44">
        <v>165</v>
      </c>
      <c r="K48" s="44">
        <v>1680</v>
      </c>
      <c r="L48" s="53">
        <v>554.4</v>
      </c>
      <c r="M48" s="44">
        <v>499</v>
      </c>
      <c r="N48" s="44">
        <v>424</v>
      </c>
      <c r="O48" s="54"/>
      <c r="P48" s="54">
        <f t="shared" si="7"/>
        <v>424</v>
      </c>
      <c r="Q48" s="54">
        <f t="shared" si="13"/>
        <v>601</v>
      </c>
      <c r="R48" s="66"/>
      <c r="S48" s="66"/>
      <c r="T48" s="66"/>
      <c r="U48" s="67"/>
      <c r="V48" s="67">
        <f t="shared" si="14"/>
        <v>601</v>
      </c>
      <c r="W48" s="67">
        <f t="shared" si="15"/>
        <v>177</v>
      </c>
      <c r="X48" s="67">
        <f t="shared" si="16"/>
        <v>424</v>
      </c>
      <c r="Y48" s="72"/>
    </row>
    <row r="49" ht="12" customHeight="1" spans="1:25">
      <c r="A49" s="30"/>
      <c r="B49" s="39"/>
      <c r="C49" s="31" t="s">
        <v>107</v>
      </c>
      <c r="D49" s="32"/>
      <c r="E49" s="42"/>
      <c r="F49" s="34">
        <v>8</v>
      </c>
      <c r="G49" s="35">
        <v>7</v>
      </c>
      <c r="H49" s="35">
        <v>220</v>
      </c>
      <c r="I49" s="34">
        <v>110</v>
      </c>
      <c r="J49" s="35">
        <v>99</v>
      </c>
      <c r="K49" s="35">
        <v>1085</v>
      </c>
      <c r="L49" s="52">
        <v>358.05</v>
      </c>
      <c r="M49" s="35">
        <v>322</v>
      </c>
      <c r="N49" s="35">
        <v>274</v>
      </c>
      <c r="O49" s="55"/>
      <c r="P49" s="55">
        <v>274</v>
      </c>
      <c r="Q49" s="55">
        <v>380</v>
      </c>
      <c r="R49" s="69"/>
      <c r="S49" s="69"/>
      <c r="T49" s="69"/>
      <c r="U49" s="70"/>
      <c r="V49" s="70">
        <v>380</v>
      </c>
      <c r="W49" s="70">
        <v>106</v>
      </c>
      <c r="X49" s="70">
        <v>274</v>
      </c>
      <c r="Y49" s="72"/>
    </row>
    <row r="50" ht="12" customHeight="1" spans="1:25">
      <c r="A50" s="38">
        <v>136</v>
      </c>
      <c r="B50" s="39"/>
      <c r="C50" s="45" t="s">
        <v>108</v>
      </c>
      <c r="D50" s="41" t="s">
        <v>109</v>
      </c>
      <c r="E50" s="42" t="s">
        <v>56</v>
      </c>
      <c r="F50" s="43">
        <v>8</v>
      </c>
      <c r="G50" s="44">
        <v>7</v>
      </c>
      <c r="H50" s="44">
        <v>220</v>
      </c>
      <c r="I50" s="43">
        <v>110</v>
      </c>
      <c r="J50" s="44">
        <v>99</v>
      </c>
      <c r="K50" s="44">
        <v>1085</v>
      </c>
      <c r="L50" s="53">
        <v>358.05</v>
      </c>
      <c r="M50" s="44">
        <v>322</v>
      </c>
      <c r="N50" s="44">
        <v>274</v>
      </c>
      <c r="O50" s="54"/>
      <c r="P50" s="54">
        <f t="shared" si="7"/>
        <v>274</v>
      </c>
      <c r="Q50" s="54">
        <f t="shared" si="13"/>
        <v>380</v>
      </c>
      <c r="R50" s="66"/>
      <c r="S50" s="66"/>
      <c r="T50" s="66"/>
      <c r="U50" s="67"/>
      <c r="V50" s="67">
        <f t="shared" si="14"/>
        <v>380</v>
      </c>
      <c r="W50" s="67">
        <f t="shared" si="15"/>
        <v>106</v>
      </c>
      <c r="X50" s="67">
        <f t="shared" si="16"/>
        <v>274</v>
      </c>
      <c r="Y50" s="72"/>
    </row>
    <row r="51" s="4" customFormat="1" ht="12" customHeight="1" spans="1:25">
      <c r="A51" s="30"/>
      <c r="B51" s="39"/>
      <c r="C51" s="46" t="s">
        <v>110</v>
      </c>
      <c r="D51" s="32"/>
      <c r="E51" s="42"/>
      <c r="F51" s="34">
        <f t="shared" ref="F51:Q51" si="21">SUM(F52:F55)</f>
        <v>34.4</v>
      </c>
      <c r="G51" s="35">
        <f t="shared" si="21"/>
        <v>30</v>
      </c>
      <c r="H51" s="35">
        <f t="shared" si="21"/>
        <v>1228</v>
      </c>
      <c r="I51" s="34">
        <f t="shared" si="21"/>
        <v>614</v>
      </c>
      <c r="J51" s="35">
        <f t="shared" si="21"/>
        <v>554</v>
      </c>
      <c r="K51" s="35">
        <f t="shared" si="21"/>
        <v>5161</v>
      </c>
      <c r="L51" s="52">
        <f t="shared" si="21"/>
        <v>1703.13</v>
      </c>
      <c r="M51" s="35">
        <f t="shared" si="21"/>
        <v>1533</v>
      </c>
      <c r="N51" s="35">
        <f t="shared" si="21"/>
        <v>1304</v>
      </c>
      <c r="O51" s="35">
        <f t="shared" si="21"/>
        <v>0</v>
      </c>
      <c r="P51" s="35">
        <f t="shared" si="21"/>
        <v>1304</v>
      </c>
      <c r="Q51" s="35">
        <f t="shared" si="21"/>
        <v>1888</v>
      </c>
      <c r="R51" s="69"/>
      <c r="S51" s="69"/>
      <c r="T51" s="69"/>
      <c r="U51" s="70"/>
      <c r="V51" s="34">
        <f t="shared" ref="V51:X51" si="22">SUM(V52:V55)</f>
        <v>1888</v>
      </c>
      <c r="W51" s="34">
        <f t="shared" si="22"/>
        <v>584</v>
      </c>
      <c r="X51" s="34">
        <f t="shared" si="22"/>
        <v>1304</v>
      </c>
      <c r="Y51" s="72"/>
    </row>
    <row r="52" ht="12" customHeight="1" spans="1:25">
      <c r="A52" s="38">
        <v>137</v>
      </c>
      <c r="B52" s="39"/>
      <c r="C52" s="45" t="s">
        <v>111</v>
      </c>
      <c r="D52" s="41" t="s">
        <v>112</v>
      </c>
      <c r="E52" s="42" t="s">
        <v>56</v>
      </c>
      <c r="F52" s="43">
        <v>13.6</v>
      </c>
      <c r="G52" s="44">
        <v>12</v>
      </c>
      <c r="H52" s="44">
        <v>448</v>
      </c>
      <c r="I52" s="43">
        <v>224</v>
      </c>
      <c r="J52" s="44">
        <v>202</v>
      </c>
      <c r="K52" s="44">
        <v>1892</v>
      </c>
      <c r="L52" s="53">
        <v>624.36</v>
      </c>
      <c r="M52" s="44">
        <v>562</v>
      </c>
      <c r="N52" s="44">
        <v>478</v>
      </c>
      <c r="O52" s="54"/>
      <c r="P52" s="54">
        <f>N52-O52</f>
        <v>478</v>
      </c>
      <c r="Q52" s="54">
        <f t="shared" si="13"/>
        <v>692</v>
      </c>
      <c r="R52" s="66"/>
      <c r="S52" s="66"/>
      <c r="T52" s="66"/>
      <c r="U52" s="67"/>
      <c r="V52" s="67">
        <f t="shared" si="14"/>
        <v>692</v>
      </c>
      <c r="W52" s="67">
        <f t="shared" si="15"/>
        <v>214</v>
      </c>
      <c r="X52" s="67">
        <f t="shared" si="16"/>
        <v>478</v>
      </c>
      <c r="Y52" s="72"/>
    </row>
    <row r="53" ht="12" customHeight="1" spans="1:25">
      <c r="A53" s="38">
        <v>138</v>
      </c>
      <c r="B53" s="39"/>
      <c r="C53" s="45" t="s">
        <v>113</v>
      </c>
      <c r="D53" s="41" t="s">
        <v>112</v>
      </c>
      <c r="E53" s="42" t="s">
        <v>56</v>
      </c>
      <c r="F53" s="43">
        <v>4.8</v>
      </c>
      <c r="G53" s="44">
        <v>4</v>
      </c>
      <c r="H53" s="44">
        <v>220</v>
      </c>
      <c r="I53" s="43">
        <v>110</v>
      </c>
      <c r="J53" s="44">
        <v>99</v>
      </c>
      <c r="K53" s="44">
        <v>1033</v>
      </c>
      <c r="L53" s="53">
        <v>340.89</v>
      </c>
      <c r="M53" s="44">
        <v>307</v>
      </c>
      <c r="N53" s="44">
        <v>261</v>
      </c>
      <c r="O53" s="54"/>
      <c r="P53" s="54">
        <f>N53-O53</f>
        <v>261</v>
      </c>
      <c r="Q53" s="54">
        <f t="shared" si="13"/>
        <v>364</v>
      </c>
      <c r="R53" s="66"/>
      <c r="S53" s="66"/>
      <c r="T53" s="66"/>
      <c r="U53" s="67"/>
      <c r="V53" s="67">
        <f t="shared" si="14"/>
        <v>364</v>
      </c>
      <c r="W53" s="67">
        <f t="shared" si="15"/>
        <v>103</v>
      </c>
      <c r="X53" s="67">
        <f t="shared" si="16"/>
        <v>261</v>
      </c>
      <c r="Y53" s="72"/>
    </row>
    <row r="54" ht="12" customHeight="1" spans="1:25">
      <c r="A54" s="38">
        <v>139</v>
      </c>
      <c r="B54" s="39"/>
      <c r="C54" s="45" t="s">
        <v>114</v>
      </c>
      <c r="D54" s="41" t="s">
        <v>112</v>
      </c>
      <c r="E54" s="42" t="s">
        <v>56</v>
      </c>
      <c r="F54" s="43">
        <v>10.4</v>
      </c>
      <c r="G54" s="44">
        <v>9</v>
      </c>
      <c r="H54" s="44">
        <v>350</v>
      </c>
      <c r="I54" s="43">
        <v>175</v>
      </c>
      <c r="J54" s="44">
        <v>158</v>
      </c>
      <c r="K54" s="44">
        <v>1335</v>
      </c>
      <c r="L54" s="53">
        <v>440.55</v>
      </c>
      <c r="M54" s="44">
        <v>396</v>
      </c>
      <c r="N54" s="44">
        <v>337</v>
      </c>
      <c r="O54" s="54"/>
      <c r="P54" s="54">
        <f>N54-O54</f>
        <v>337</v>
      </c>
      <c r="Q54" s="54">
        <f t="shared" si="13"/>
        <v>504</v>
      </c>
      <c r="R54" s="66"/>
      <c r="S54" s="66"/>
      <c r="T54" s="66"/>
      <c r="U54" s="67"/>
      <c r="V54" s="67">
        <f t="shared" si="14"/>
        <v>504</v>
      </c>
      <c r="W54" s="67">
        <f t="shared" si="15"/>
        <v>167</v>
      </c>
      <c r="X54" s="67">
        <f t="shared" si="16"/>
        <v>337</v>
      </c>
      <c r="Y54" s="72"/>
    </row>
    <row r="55" ht="12" customHeight="1" spans="1:25">
      <c r="A55" s="38">
        <v>140</v>
      </c>
      <c r="B55" s="39"/>
      <c r="C55" s="45" t="s">
        <v>115</v>
      </c>
      <c r="D55" s="41" t="s">
        <v>112</v>
      </c>
      <c r="E55" s="42" t="s">
        <v>56</v>
      </c>
      <c r="F55" s="43">
        <v>5.6</v>
      </c>
      <c r="G55" s="44">
        <v>5</v>
      </c>
      <c r="H55" s="44">
        <v>210</v>
      </c>
      <c r="I55" s="43">
        <v>105</v>
      </c>
      <c r="J55" s="44">
        <v>95</v>
      </c>
      <c r="K55" s="44">
        <v>901</v>
      </c>
      <c r="L55" s="53">
        <v>297.33</v>
      </c>
      <c r="M55" s="44">
        <v>268</v>
      </c>
      <c r="N55" s="44">
        <v>228</v>
      </c>
      <c r="O55" s="54"/>
      <c r="P55" s="54">
        <f>N55-O55</f>
        <v>228</v>
      </c>
      <c r="Q55" s="54">
        <f t="shared" si="13"/>
        <v>328</v>
      </c>
      <c r="R55" s="66"/>
      <c r="S55" s="66"/>
      <c r="T55" s="66"/>
      <c r="U55" s="67"/>
      <c r="V55" s="67">
        <f t="shared" si="14"/>
        <v>328</v>
      </c>
      <c r="W55" s="67">
        <f t="shared" si="15"/>
        <v>100</v>
      </c>
      <c r="X55" s="67">
        <f t="shared" si="16"/>
        <v>228</v>
      </c>
      <c r="Y55" s="72"/>
    </row>
    <row r="56" ht="12" customHeight="1" spans="1:25">
      <c r="A56" s="30"/>
      <c r="B56" s="39"/>
      <c r="C56" s="46" t="s">
        <v>116</v>
      </c>
      <c r="D56" s="32"/>
      <c r="E56" s="42"/>
      <c r="F56" s="34">
        <v>12</v>
      </c>
      <c r="G56" s="35">
        <v>11</v>
      </c>
      <c r="H56" s="35">
        <v>380</v>
      </c>
      <c r="I56" s="34">
        <v>190</v>
      </c>
      <c r="J56" s="35">
        <v>171</v>
      </c>
      <c r="K56" s="35">
        <v>1984</v>
      </c>
      <c r="L56" s="52">
        <v>654.72</v>
      </c>
      <c r="M56" s="35">
        <v>589</v>
      </c>
      <c r="N56" s="35">
        <v>383</v>
      </c>
      <c r="O56" s="55"/>
      <c r="P56" s="55">
        <v>383</v>
      </c>
      <c r="Q56" s="55">
        <v>565</v>
      </c>
      <c r="R56" s="69"/>
      <c r="S56" s="69"/>
      <c r="T56" s="69"/>
      <c r="U56" s="70"/>
      <c r="V56" s="70">
        <v>565</v>
      </c>
      <c r="W56" s="70">
        <v>182</v>
      </c>
      <c r="X56" s="70">
        <v>383</v>
      </c>
      <c r="Y56" s="72"/>
    </row>
    <row r="57" ht="12" customHeight="1" spans="1:25">
      <c r="A57" s="38">
        <v>141</v>
      </c>
      <c r="B57" s="39"/>
      <c r="C57" s="45" t="s">
        <v>117</v>
      </c>
      <c r="D57" s="41" t="s">
        <v>118</v>
      </c>
      <c r="E57" s="42" t="s">
        <v>56</v>
      </c>
      <c r="F57" s="43">
        <v>12</v>
      </c>
      <c r="G57" s="44">
        <v>11</v>
      </c>
      <c r="H57" s="44">
        <v>380</v>
      </c>
      <c r="I57" s="43">
        <v>190</v>
      </c>
      <c r="J57" s="44">
        <v>171</v>
      </c>
      <c r="K57" s="44">
        <v>1984</v>
      </c>
      <c r="L57" s="53">
        <v>654.72</v>
      </c>
      <c r="M57" s="44">
        <v>589</v>
      </c>
      <c r="N57" s="44">
        <v>383</v>
      </c>
      <c r="O57" s="54"/>
      <c r="P57" s="54">
        <f>N57-O57</f>
        <v>383</v>
      </c>
      <c r="Q57" s="54">
        <f t="shared" si="13"/>
        <v>565</v>
      </c>
      <c r="R57" s="66"/>
      <c r="S57" s="66"/>
      <c r="T57" s="66"/>
      <c r="U57" s="67"/>
      <c r="V57" s="67">
        <f t="shared" si="14"/>
        <v>565</v>
      </c>
      <c r="W57" s="67">
        <f t="shared" si="15"/>
        <v>182</v>
      </c>
      <c r="X57" s="67">
        <f t="shared" si="16"/>
        <v>383</v>
      </c>
      <c r="Y57" s="72"/>
    </row>
    <row r="58" ht="12" customHeight="1" spans="1:25">
      <c r="A58" s="30"/>
      <c r="B58" s="39"/>
      <c r="C58" s="46" t="s">
        <v>119</v>
      </c>
      <c r="D58" s="32"/>
      <c r="E58" s="42"/>
      <c r="F58" s="34">
        <v>14.4</v>
      </c>
      <c r="G58" s="35">
        <v>13</v>
      </c>
      <c r="H58" s="35">
        <v>409</v>
      </c>
      <c r="I58" s="34">
        <v>204.5</v>
      </c>
      <c r="J58" s="35">
        <v>184</v>
      </c>
      <c r="K58" s="35">
        <v>1721</v>
      </c>
      <c r="L58" s="52">
        <v>567.93</v>
      </c>
      <c r="M58" s="35">
        <v>511</v>
      </c>
      <c r="N58" s="35">
        <v>434</v>
      </c>
      <c r="O58" s="55"/>
      <c r="P58" s="55">
        <v>434</v>
      </c>
      <c r="Q58" s="55">
        <v>631</v>
      </c>
      <c r="R58" s="69"/>
      <c r="S58" s="69"/>
      <c r="T58" s="69"/>
      <c r="U58" s="70"/>
      <c r="V58" s="70">
        <v>631</v>
      </c>
      <c r="W58" s="70">
        <v>197</v>
      </c>
      <c r="X58" s="70">
        <v>434</v>
      </c>
      <c r="Y58" s="72"/>
    </row>
    <row r="59" ht="12" customHeight="1" spans="1:25">
      <c r="A59" s="38">
        <v>142</v>
      </c>
      <c r="B59" s="39"/>
      <c r="C59" s="40" t="s">
        <v>120</v>
      </c>
      <c r="D59" s="41" t="s">
        <v>121</v>
      </c>
      <c r="E59" s="42" t="s">
        <v>56</v>
      </c>
      <c r="F59" s="43">
        <v>14.4</v>
      </c>
      <c r="G59" s="44">
        <v>13</v>
      </c>
      <c r="H59" s="44">
        <v>409</v>
      </c>
      <c r="I59" s="43">
        <v>204.5</v>
      </c>
      <c r="J59" s="44">
        <v>184</v>
      </c>
      <c r="K59" s="44">
        <v>1721</v>
      </c>
      <c r="L59" s="53">
        <v>567.93</v>
      </c>
      <c r="M59" s="44">
        <v>511</v>
      </c>
      <c r="N59" s="44">
        <v>434</v>
      </c>
      <c r="O59" s="54"/>
      <c r="P59" s="54">
        <f>N59-O59</f>
        <v>434</v>
      </c>
      <c r="Q59" s="54">
        <f t="shared" si="13"/>
        <v>631</v>
      </c>
      <c r="R59" s="66"/>
      <c r="S59" s="66"/>
      <c r="T59" s="66"/>
      <c r="U59" s="67"/>
      <c r="V59" s="67">
        <f t="shared" si="14"/>
        <v>631</v>
      </c>
      <c r="W59" s="67">
        <f t="shared" si="15"/>
        <v>197</v>
      </c>
      <c r="X59" s="67">
        <f t="shared" si="16"/>
        <v>434</v>
      </c>
      <c r="Y59" s="72"/>
    </row>
    <row r="60" ht="12" customHeight="1" spans="1:25">
      <c r="A60" s="30"/>
      <c r="B60" s="39"/>
      <c r="C60" s="31" t="s">
        <v>122</v>
      </c>
      <c r="D60" s="32"/>
      <c r="E60" s="42"/>
      <c r="F60" s="34">
        <v>6.4</v>
      </c>
      <c r="G60" s="35">
        <v>6</v>
      </c>
      <c r="H60" s="35">
        <v>241</v>
      </c>
      <c r="I60" s="34">
        <v>120.5</v>
      </c>
      <c r="J60" s="35">
        <v>108</v>
      </c>
      <c r="K60" s="35">
        <v>1217</v>
      </c>
      <c r="L60" s="52">
        <v>401.61</v>
      </c>
      <c r="M60" s="35">
        <v>361</v>
      </c>
      <c r="N60" s="35">
        <v>307</v>
      </c>
      <c r="O60" s="55"/>
      <c r="P60" s="55">
        <v>307</v>
      </c>
      <c r="Q60" s="55">
        <v>421</v>
      </c>
      <c r="R60" s="69"/>
      <c r="S60" s="69"/>
      <c r="T60" s="69"/>
      <c r="U60" s="70"/>
      <c r="V60" s="70">
        <v>421</v>
      </c>
      <c r="W60" s="70">
        <v>114</v>
      </c>
      <c r="X60" s="70">
        <v>307</v>
      </c>
      <c r="Y60" s="72"/>
    </row>
    <row r="61" ht="12" customHeight="1" spans="1:25">
      <c r="A61" s="38">
        <v>143</v>
      </c>
      <c r="B61" s="39"/>
      <c r="C61" s="40" t="s">
        <v>123</v>
      </c>
      <c r="D61" s="41" t="s">
        <v>124</v>
      </c>
      <c r="E61" s="42" t="s">
        <v>56</v>
      </c>
      <c r="F61" s="43">
        <v>6.4</v>
      </c>
      <c r="G61" s="44">
        <v>6</v>
      </c>
      <c r="H61" s="44">
        <v>241</v>
      </c>
      <c r="I61" s="43">
        <v>120.5</v>
      </c>
      <c r="J61" s="44">
        <v>108</v>
      </c>
      <c r="K61" s="44">
        <v>1217</v>
      </c>
      <c r="L61" s="53">
        <v>401.61</v>
      </c>
      <c r="M61" s="44">
        <v>361</v>
      </c>
      <c r="N61" s="44">
        <v>307</v>
      </c>
      <c r="O61" s="54"/>
      <c r="P61" s="54">
        <f>N61-O61</f>
        <v>307</v>
      </c>
      <c r="Q61" s="54">
        <f>G61+J61+N61</f>
        <v>421</v>
      </c>
      <c r="R61" s="66"/>
      <c r="S61" s="66"/>
      <c r="T61" s="66"/>
      <c r="U61" s="67"/>
      <c r="V61" s="67">
        <f>Q61+U61</f>
        <v>421</v>
      </c>
      <c r="W61" s="67">
        <f>G61+J61+O61</f>
        <v>114</v>
      </c>
      <c r="X61" s="67">
        <f>V61-W61</f>
        <v>307</v>
      </c>
      <c r="Y61" s="72"/>
    </row>
    <row r="62" ht="12" customHeight="1" spans="1:25">
      <c r="A62" s="30"/>
      <c r="B62" s="39"/>
      <c r="C62" s="31" t="s">
        <v>125</v>
      </c>
      <c r="D62" s="32"/>
      <c r="E62" s="42"/>
      <c r="F62" s="34">
        <v>10.4</v>
      </c>
      <c r="G62" s="35">
        <v>9</v>
      </c>
      <c r="H62" s="35">
        <v>340</v>
      </c>
      <c r="I62" s="34">
        <v>170</v>
      </c>
      <c r="J62" s="35">
        <v>153</v>
      </c>
      <c r="K62" s="35">
        <v>1499</v>
      </c>
      <c r="L62" s="52">
        <v>494.67</v>
      </c>
      <c r="M62" s="35">
        <v>445</v>
      </c>
      <c r="N62" s="35">
        <v>378</v>
      </c>
      <c r="O62" s="55"/>
      <c r="P62" s="55">
        <v>378</v>
      </c>
      <c r="Q62" s="55">
        <v>540</v>
      </c>
      <c r="R62" s="69"/>
      <c r="S62" s="69"/>
      <c r="T62" s="69"/>
      <c r="U62" s="70"/>
      <c r="V62" s="70">
        <v>540</v>
      </c>
      <c r="W62" s="70">
        <v>162</v>
      </c>
      <c r="X62" s="70">
        <v>378</v>
      </c>
      <c r="Y62" s="72"/>
    </row>
    <row r="63" ht="12" customHeight="1" spans="1:25">
      <c r="A63" s="38">
        <v>144</v>
      </c>
      <c r="B63" s="48"/>
      <c r="C63" s="40" t="s">
        <v>126</v>
      </c>
      <c r="D63" s="41" t="s">
        <v>127</v>
      </c>
      <c r="E63" s="42" t="s">
        <v>56</v>
      </c>
      <c r="F63" s="43">
        <v>10.4</v>
      </c>
      <c r="G63" s="44">
        <v>9</v>
      </c>
      <c r="H63" s="44">
        <v>340</v>
      </c>
      <c r="I63" s="43">
        <v>170</v>
      </c>
      <c r="J63" s="44">
        <v>153</v>
      </c>
      <c r="K63" s="44">
        <v>1499</v>
      </c>
      <c r="L63" s="53">
        <v>494.67</v>
      </c>
      <c r="M63" s="44">
        <v>445</v>
      </c>
      <c r="N63" s="44">
        <v>378</v>
      </c>
      <c r="O63" s="54"/>
      <c r="P63" s="54">
        <f>N63-O63</f>
        <v>378</v>
      </c>
      <c r="Q63" s="54">
        <f>G63+J63+N63</f>
        <v>540</v>
      </c>
      <c r="R63" s="66"/>
      <c r="S63" s="66"/>
      <c r="T63" s="66"/>
      <c r="U63" s="67"/>
      <c r="V63" s="67">
        <f>Q63+U63</f>
        <v>540</v>
      </c>
      <c r="W63" s="67">
        <f>G63+J63+O63</f>
        <v>162</v>
      </c>
      <c r="X63" s="67">
        <f>V63-W63</f>
        <v>378</v>
      </c>
      <c r="Y63" s="72"/>
    </row>
    <row r="66" spans="7:24">
      <c r="G66" s="9"/>
      <c r="H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</sheetData>
  <mergeCells count="31">
    <mergeCell ref="A1:C1"/>
    <mergeCell ref="A2:Y2"/>
    <mergeCell ref="A3:C3"/>
    <mergeCell ref="Q3:S3"/>
    <mergeCell ref="X3:Y3"/>
    <mergeCell ref="F4:G4"/>
    <mergeCell ref="H4:J4"/>
    <mergeCell ref="K4:P4"/>
    <mergeCell ref="V4:X4"/>
    <mergeCell ref="N5:P5"/>
    <mergeCell ref="A8:C8"/>
    <mergeCell ref="A4:A7"/>
    <mergeCell ref="B4:B7"/>
    <mergeCell ref="B9:B63"/>
    <mergeCell ref="C4:C7"/>
    <mergeCell ref="D4:D7"/>
    <mergeCell ref="E4:E7"/>
    <mergeCell ref="F5:F6"/>
    <mergeCell ref="G5:G6"/>
    <mergeCell ref="H5:H6"/>
    <mergeCell ref="I5:I6"/>
    <mergeCell ref="J5:J6"/>
    <mergeCell ref="K5:K6"/>
    <mergeCell ref="L5:L6"/>
    <mergeCell ref="M5:M6"/>
    <mergeCell ref="Q4:Q6"/>
    <mergeCell ref="V5:V6"/>
    <mergeCell ref="W5:W6"/>
    <mergeCell ref="X5:X6"/>
    <mergeCell ref="Y4:Y6"/>
    <mergeCell ref="R4:U5"/>
  </mergeCells>
  <pageMargins left="0.700694444444444" right="0.700694444444444" top="0.751388888888889" bottom="0.751388888888889" header="0.298611111111111" footer="0.298611111111111"/>
  <pageSetup paperSize="8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ﭸம⨀ഭ᠃﯀ம</dc:creator>
  <cp:lastModifiedBy>韦媛媛</cp:lastModifiedBy>
  <dcterms:created xsi:type="dcterms:W3CDTF">2018-07-03T01:58:00Z</dcterms:created>
  <cp:lastPrinted>2018-12-18T07:09:00Z</cp:lastPrinted>
  <dcterms:modified xsi:type="dcterms:W3CDTF">2020-12-16T03:26:57Z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