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972" tabRatio="701"/>
  </bookViews>
  <sheets>
    <sheet name="表1 2021年明细（350元）" sheetId="1" r:id="rId1"/>
  </sheets>
  <definedNames>
    <definedName name="_xlnm._FilterDatabase" localSheetId="0" hidden="1">'表1 2021年明细（350元）'!$A$4:$EB$195</definedName>
    <definedName name="_xlnm.Print_Titles" localSheetId="0">'表1 2021年明细（350元）'!$2:$4</definedName>
  </definedNames>
  <calcPr calcId="144525" concurrentCalc="0"/>
</workbook>
</file>

<file path=xl/sharedStrings.xml><?xml version="1.0" encoding="utf-8"?>
<sst xmlns="http://schemas.openxmlformats.org/spreadsheetml/2006/main" count="412" uniqueCount="315">
  <si>
    <t>附件</t>
  </si>
  <si>
    <t>提前下达2021年义务教育寄宿制学校公用经费提标省补助资金明细表</t>
  </si>
  <si>
    <t>地区</t>
  </si>
  <si>
    <t>地区
编码</t>
  </si>
  <si>
    <t>2019学年义务教育寄宿制
公办学校在校生（人）</t>
  </si>
  <si>
    <t>补助
标准
（元/人）</t>
  </si>
  <si>
    <t>省财政分担比例</t>
  </si>
  <si>
    <t>市县分担比例</t>
  </si>
  <si>
    <t>按2019学年人数下达2021年寄宿制公办学校生均公用经费总额（元）</t>
  </si>
  <si>
    <t>备注</t>
  </si>
  <si>
    <t>合计</t>
  </si>
  <si>
    <t>小学</t>
  </si>
  <si>
    <t>初中</t>
  </si>
  <si>
    <t>其中：省财政分担</t>
  </si>
  <si>
    <t>市县分担</t>
  </si>
  <si>
    <t>*</t>
  </si>
  <si>
    <t>广州市</t>
  </si>
  <si>
    <t>广州市本级</t>
  </si>
  <si>
    <t>440100000</t>
  </si>
  <si>
    <t>越秀区</t>
  </si>
  <si>
    <t>440104000</t>
  </si>
  <si>
    <t>海珠区</t>
  </si>
  <si>
    <t>440105000</t>
  </si>
  <si>
    <t>荔湾区</t>
  </si>
  <si>
    <t>440103000</t>
  </si>
  <si>
    <t>天河区</t>
  </si>
  <si>
    <t>440106000</t>
  </si>
  <si>
    <t>白云区</t>
  </si>
  <si>
    <t>440111000</t>
  </si>
  <si>
    <t>黄埔区</t>
  </si>
  <si>
    <t>440112000</t>
  </si>
  <si>
    <t>花都区</t>
  </si>
  <si>
    <t>440114000</t>
  </si>
  <si>
    <t>番禺区</t>
  </si>
  <si>
    <t>440113000</t>
  </si>
  <si>
    <t>南沙区</t>
  </si>
  <si>
    <t>440115000</t>
  </si>
  <si>
    <t>从化区</t>
  </si>
  <si>
    <t>440117000</t>
  </si>
  <si>
    <t>增城区</t>
  </si>
  <si>
    <t>440118000</t>
  </si>
  <si>
    <t>珠海市</t>
  </si>
  <si>
    <t>珠海市本级</t>
  </si>
  <si>
    <t>440400000</t>
  </si>
  <si>
    <t>香洲区</t>
  </si>
  <si>
    <t>440402000</t>
  </si>
  <si>
    <t>含高新区、万山、横琴</t>
  </si>
  <si>
    <t>金湾区</t>
  </si>
  <si>
    <t>440404000</t>
  </si>
  <si>
    <t>含高栏港</t>
  </si>
  <si>
    <t>斗门区</t>
  </si>
  <si>
    <t>440403000</t>
  </si>
  <si>
    <t>汕头市</t>
  </si>
  <si>
    <t>汕头市本级</t>
  </si>
  <si>
    <t>440500000</t>
  </si>
  <si>
    <t>金平区</t>
  </si>
  <si>
    <t>440511000</t>
  </si>
  <si>
    <t>龙湖区</t>
  </si>
  <si>
    <t>440507000</t>
  </si>
  <si>
    <t>澄海区</t>
  </si>
  <si>
    <t>440515000</t>
  </si>
  <si>
    <t>濠江区</t>
  </si>
  <si>
    <t>440512000</t>
  </si>
  <si>
    <t>潮阳区</t>
  </si>
  <si>
    <t>440513000</t>
  </si>
  <si>
    <t>潮南区</t>
  </si>
  <si>
    <t>440514000</t>
  </si>
  <si>
    <t>南澳县</t>
  </si>
  <si>
    <t>440523000</t>
  </si>
  <si>
    <t>佛山市</t>
  </si>
  <si>
    <t>佛山市本级</t>
  </si>
  <si>
    <t>440600000</t>
  </si>
  <si>
    <t>禅城区</t>
  </si>
  <si>
    <t>440604000</t>
  </si>
  <si>
    <t>南海区</t>
  </si>
  <si>
    <t>440605000</t>
  </si>
  <si>
    <t>高明区</t>
  </si>
  <si>
    <t>440608000</t>
  </si>
  <si>
    <t>三水区</t>
  </si>
  <si>
    <t>440607000</t>
  </si>
  <si>
    <t>顺德区</t>
  </si>
  <si>
    <t>440606000</t>
  </si>
  <si>
    <t>韶关市</t>
  </si>
  <si>
    <t>韶关市本级</t>
  </si>
  <si>
    <t>440200000</t>
  </si>
  <si>
    <t>浈江区</t>
  </si>
  <si>
    <t>440204000</t>
  </si>
  <si>
    <t>武江区</t>
  </si>
  <si>
    <t>440203000</t>
  </si>
  <si>
    <t>曲江区</t>
  </si>
  <si>
    <t>440221000</t>
  </si>
  <si>
    <t>乐昌市</t>
  </si>
  <si>
    <t>440281000</t>
  </si>
  <si>
    <t>始兴县</t>
  </si>
  <si>
    <t>440222000</t>
  </si>
  <si>
    <t>新丰县</t>
  </si>
  <si>
    <t>440233000</t>
  </si>
  <si>
    <t>南雄市</t>
  </si>
  <si>
    <t>440282000</t>
  </si>
  <si>
    <t>仁化县</t>
  </si>
  <si>
    <t>440224000</t>
  </si>
  <si>
    <t>翁源县</t>
  </si>
  <si>
    <t>440229000</t>
  </si>
  <si>
    <t>乳源瑶族自治县</t>
  </si>
  <si>
    <t>440232000</t>
  </si>
  <si>
    <t>河源市</t>
  </si>
  <si>
    <t>河源市本级</t>
  </si>
  <si>
    <t>441600000</t>
  </si>
  <si>
    <t>源城区</t>
  </si>
  <si>
    <t>441602000</t>
  </si>
  <si>
    <t>东源县</t>
  </si>
  <si>
    <t>441625000</t>
  </si>
  <si>
    <t>和平县</t>
  </si>
  <si>
    <t>441624000</t>
  </si>
  <si>
    <t>龙川县</t>
  </si>
  <si>
    <t>441622000</t>
  </si>
  <si>
    <t>紫金县</t>
  </si>
  <si>
    <t>441621000</t>
  </si>
  <si>
    <t>连平县</t>
  </si>
  <si>
    <t>441623000</t>
  </si>
  <si>
    <t>梅州市</t>
  </si>
  <si>
    <t>梅州市本级</t>
  </si>
  <si>
    <t>441400000</t>
  </si>
  <si>
    <t>梅江区</t>
  </si>
  <si>
    <t>441402000</t>
  </si>
  <si>
    <t>梅县区</t>
  </si>
  <si>
    <t>441403000</t>
  </si>
  <si>
    <t>平远县</t>
  </si>
  <si>
    <t>441426000</t>
  </si>
  <si>
    <t>蕉岭县</t>
  </si>
  <si>
    <t>441427000</t>
  </si>
  <si>
    <t>大埔县</t>
  </si>
  <si>
    <t>441422000</t>
  </si>
  <si>
    <t>兴宁市</t>
  </si>
  <si>
    <t>441481000</t>
  </si>
  <si>
    <t>丰顺县</t>
  </si>
  <si>
    <t>441423000</t>
  </si>
  <si>
    <t>五华县</t>
  </si>
  <si>
    <t>441424000</t>
  </si>
  <si>
    <t>惠州市</t>
  </si>
  <si>
    <t>惠州市本级</t>
  </si>
  <si>
    <t>441300000</t>
  </si>
  <si>
    <t>惠城区</t>
  </si>
  <si>
    <t>441302000</t>
  </si>
  <si>
    <t>含仲恺区</t>
  </si>
  <si>
    <t>惠阳区</t>
  </si>
  <si>
    <t>441303000</t>
  </si>
  <si>
    <t>含大亚湾区</t>
  </si>
  <si>
    <t>惠东县</t>
  </si>
  <si>
    <t>441323000</t>
  </si>
  <si>
    <t>龙门县</t>
  </si>
  <si>
    <t>441324000</t>
  </si>
  <si>
    <t>博罗县</t>
  </si>
  <si>
    <t>441322000</t>
  </si>
  <si>
    <t>汕尾市</t>
  </si>
  <si>
    <t>汕尾市本级</t>
  </si>
  <si>
    <t>441500000</t>
  </si>
  <si>
    <t>城区</t>
  </si>
  <si>
    <t>441502000</t>
  </si>
  <si>
    <t>海丰县</t>
  </si>
  <si>
    <t>441521000</t>
  </si>
  <si>
    <t>含红海湾区</t>
  </si>
  <si>
    <t>陆丰市</t>
  </si>
  <si>
    <t>441581000</t>
  </si>
  <si>
    <t>含华侨管理区</t>
  </si>
  <si>
    <t>陆河县</t>
  </si>
  <si>
    <t>441523000</t>
  </si>
  <si>
    <t>东莞市</t>
  </si>
  <si>
    <t>441999000</t>
  </si>
  <si>
    <t>中山市</t>
  </si>
  <si>
    <t>442099000</t>
  </si>
  <si>
    <t>江门市</t>
  </si>
  <si>
    <t>江门市本级</t>
  </si>
  <si>
    <t>440700000</t>
  </si>
  <si>
    <t>蓬江区</t>
  </si>
  <si>
    <t>440703000</t>
  </si>
  <si>
    <t>江海区</t>
  </si>
  <si>
    <t>440704000</t>
  </si>
  <si>
    <t>新会区</t>
  </si>
  <si>
    <t>440705000</t>
  </si>
  <si>
    <t>台山市</t>
  </si>
  <si>
    <t>440781000</t>
  </si>
  <si>
    <t>开平市</t>
  </si>
  <si>
    <t>440783000</t>
  </si>
  <si>
    <t>鹤山市</t>
  </si>
  <si>
    <t>440784000</t>
  </si>
  <si>
    <t>恩平市</t>
  </si>
  <si>
    <t>440785000</t>
  </si>
  <si>
    <t>阳江市</t>
  </si>
  <si>
    <t>阳江市本级</t>
  </si>
  <si>
    <t>441700000</t>
  </si>
  <si>
    <t>含海陵岛试验区、高新管理区、农垦</t>
  </si>
  <si>
    <t>江城区</t>
  </si>
  <si>
    <t>441702000</t>
  </si>
  <si>
    <t>阳东区</t>
  </si>
  <si>
    <t>441704000</t>
  </si>
  <si>
    <t>阳西县</t>
  </si>
  <si>
    <t>441721000</t>
  </si>
  <si>
    <t>阳春市</t>
  </si>
  <si>
    <t>441781000</t>
  </si>
  <si>
    <t>湛江市</t>
  </si>
  <si>
    <t>湛江市本级</t>
  </si>
  <si>
    <t>440800000</t>
  </si>
  <si>
    <t>赤坎区</t>
  </si>
  <si>
    <t>440802000</t>
  </si>
  <si>
    <t>霞山区</t>
  </si>
  <si>
    <t>440803000</t>
  </si>
  <si>
    <t>麻章区</t>
  </si>
  <si>
    <t>440811000</t>
  </si>
  <si>
    <t>含开发区</t>
  </si>
  <si>
    <t>坡头区</t>
  </si>
  <si>
    <t>440804000</t>
  </si>
  <si>
    <t>吴川市</t>
  </si>
  <si>
    <t>440883000</t>
  </si>
  <si>
    <t>遂溪县</t>
  </si>
  <si>
    <t>440823000</t>
  </si>
  <si>
    <t>雷州市</t>
  </si>
  <si>
    <t>440882000</t>
  </si>
  <si>
    <t>廉江市</t>
  </si>
  <si>
    <t>440881000</t>
  </si>
  <si>
    <t>徐闻县</t>
  </si>
  <si>
    <t>440825000</t>
  </si>
  <si>
    <t>茂名市</t>
  </si>
  <si>
    <t>茂名市本级</t>
  </si>
  <si>
    <t>440900000</t>
  </si>
  <si>
    <t>茂南区</t>
  </si>
  <si>
    <t>440902000</t>
  </si>
  <si>
    <t>信宜市</t>
  </si>
  <si>
    <t>440983000</t>
  </si>
  <si>
    <t>电白区</t>
  </si>
  <si>
    <t>440904099</t>
  </si>
  <si>
    <t>含滨海新区、高新社会事务管理局代管</t>
  </si>
  <si>
    <t>化州市</t>
  </si>
  <si>
    <t>440982000</t>
  </si>
  <si>
    <t>高州市</t>
  </si>
  <si>
    <t>肇庆市</t>
  </si>
  <si>
    <t>肇庆市本级</t>
  </si>
  <si>
    <t>441200000</t>
  </si>
  <si>
    <t>端州区</t>
  </si>
  <si>
    <t>441202000</t>
  </si>
  <si>
    <t>鼎湖区</t>
  </si>
  <si>
    <t>441203000</t>
  </si>
  <si>
    <t>四会市</t>
  </si>
  <si>
    <t>441284000</t>
  </si>
  <si>
    <t>含大旺区</t>
  </si>
  <si>
    <t>高要区</t>
  </si>
  <si>
    <t>441204000</t>
  </si>
  <si>
    <t>广宁县</t>
  </si>
  <si>
    <t>441223000</t>
  </si>
  <si>
    <t>德庆县</t>
  </si>
  <si>
    <t>441226000</t>
  </si>
  <si>
    <t>封开县</t>
  </si>
  <si>
    <t>441225000</t>
  </si>
  <si>
    <t>怀集县</t>
  </si>
  <si>
    <t>441224000</t>
  </si>
  <si>
    <t>清远市</t>
  </si>
  <si>
    <t>清远市本级</t>
  </si>
  <si>
    <t>441800000</t>
  </si>
  <si>
    <t>清城区</t>
  </si>
  <si>
    <t>441802000</t>
  </si>
  <si>
    <t>清新区</t>
  </si>
  <si>
    <t>441803000</t>
  </si>
  <si>
    <t>连州市</t>
  </si>
  <si>
    <t>441882000</t>
  </si>
  <si>
    <t>佛冈县</t>
  </si>
  <si>
    <t>441821000</t>
  </si>
  <si>
    <t>阳山县</t>
  </si>
  <si>
    <t>441823000</t>
  </si>
  <si>
    <t>连山壮族瑶族自治县</t>
  </si>
  <si>
    <t>441825000</t>
  </si>
  <si>
    <t>连南瑶族自治县</t>
  </si>
  <si>
    <t>441826000</t>
  </si>
  <si>
    <t>英德市</t>
  </si>
  <si>
    <t>441881000</t>
  </si>
  <si>
    <t>潮州市</t>
  </si>
  <si>
    <t>潮州市本级</t>
  </si>
  <si>
    <t>445100000</t>
  </si>
  <si>
    <t>湘桥区</t>
  </si>
  <si>
    <t>445102000</t>
  </si>
  <si>
    <t>含凤泉湖高新区</t>
  </si>
  <si>
    <t>潮安区</t>
  </si>
  <si>
    <t>445103000</t>
  </si>
  <si>
    <t>含枫溪区</t>
  </si>
  <si>
    <t>饶平县</t>
  </si>
  <si>
    <t>445122000</t>
  </si>
  <si>
    <t>揭阳市</t>
  </si>
  <si>
    <t>揭阳市本级
（不含普侨区）</t>
  </si>
  <si>
    <t>445200000</t>
  </si>
  <si>
    <t>揭阳市本级
（普侨区）</t>
  </si>
  <si>
    <t>榕城区</t>
  </si>
  <si>
    <t>445202000</t>
  </si>
  <si>
    <t>含空港经济区</t>
  </si>
  <si>
    <t>揭东区</t>
  </si>
  <si>
    <t>445203000</t>
  </si>
  <si>
    <t>含蓝城区</t>
  </si>
  <si>
    <t>揭西县</t>
  </si>
  <si>
    <t>445222000</t>
  </si>
  <si>
    <t>普宁市</t>
  </si>
  <si>
    <t>445281000</t>
  </si>
  <si>
    <t>惠来县</t>
  </si>
  <si>
    <t>445224000</t>
  </si>
  <si>
    <t>含大南海石化工业区</t>
  </si>
  <si>
    <t>云浮市</t>
  </si>
  <si>
    <t>云浮市本级</t>
  </si>
  <si>
    <t>445300000</t>
  </si>
  <si>
    <t>云城区</t>
  </si>
  <si>
    <t>445302000</t>
  </si>
  <si>
    <t>郁南县</t>
  </si>
  <si>
    <t>445322000</t>
  </si>
  <si>
    <t>云安区</t>
  </si>
  <si>
    <t>445303000</t>
  </si>
  <si>
    <t>新兴县</t>
  </si>
  <si>
    <t>445321000</t>
  </si>
  <si>
    <t>罗定市</t>
  </si>
  <si>
    <t>445381000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</si>
</sst>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32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name val="黑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3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3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31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31" applyFont="1" applyFill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31" applyFont="1" applyFill="1" applyBorder="1" applyAlignment="1">
      <alignment horizontal="center" vertical="center"/>
    </xf>
    <xf numFmtId="0" fontId="7" fillId="0" borderId="2" xfId="3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2" borderId="2" xfId="3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2" xfId="3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3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31" applyNumberFormat="1" applyFont="1" applyFill="1" applyBorder="1" applyAlignment="1">
      <alignment horizontal="center" vertical="center"/>
    </xf>
    <xf numFmtId="0" fontId="8" fillId="0" borderId="2" xfId="31" applyFont="1" applyFill="1" applyBorder="1" applyAlignment="1">
      <alignment horizontal="center" vertical="center"/>
    </xf>
    <xf numFmtId="0" fontId="8" fillId="0" borderId="2" xfId="31" applyFont="1" applyFill="1" applyBorder="1" applyAlignment="1">
      <alignment horizontal="right" vertical="center"/>
    </xf>
    <xf numFmtId="0" fontId="9" fillId="0" borderId="2" xfId="3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43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2" borderId="2" xfId="50" applyNumberFormat="1" applyFont="1" applyFill="1" applyBorder="1" applyAlignment="1" applyProtection="1">
      <alignment horizontal="center" vertical="center"/>
    </xf>
    <xf numFmtId="43" fontId="9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8" fillId="0" borderId="2" xfId="31" applyFont="1" applyFill="1" applyBorder="1" applyAlignment="1">
      <alignment horizontal="right" vertical="center" wrapText="1"/>
    </xf>
    <xf numFmtId="0" fontId="8" fillId="0" borderId="2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单位信息表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B196"/>
  <sheetViews>
    <sheetView tabSelected="1"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5.6"/>
  <cols>
    <col min="1" max="1" width="15.9" style="6" customWidth="1"/>
    <col min="2" max="2" width="9.6" style="6" customWidth="1"/>
    <col min="3" max="3" width="8.7" style="7" customWidth="1"/>
    <col min="4" max="4" width="7.8" style="7" customWidth="1"/>
    <col min="5" max="5" width="8.7" style="7" customWidth="1"/>
    <col min="6" max="6" width="8.8" style="8" customWidth="1"/>
    <col min="7" max="7" width="7.9" style="8" customWidth="1"/>
    <col min="8" max="8" width="6.1" style="8" customWidth="1"/>
    <col min="9" max="11" width="16.6" style="7" customWidth="1"/>
    <col min="12" max="12" width="8.91666666666667" style="9" customWidth="1"/>
    <col min="13" max="13" width="9.33333333333333" style="7"/>
    <col min="14" max="16384" width="9" style="7"/>
  </cols>
  <sheetData>
    <row r="1" ht="18.75" customHeight="1" spans="1:11">
      <c r="A1" s="10" t="s">
        <v>0</v>
      </c>
      <c r="B1" s="8"/>
      <c r="C1" s="11"/>
      <c r="D1" s="11"/>
      <c r="E1" s="11"/>
      <c r="I1" s="11"/>
      <c r="J1" s="11"/>
      <c r="K1" s="11"/>
    </row>
    <row r="2" s="1" customFormat="1" ht="33" customHeight="1" spans="1:13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="1" customFormat="1" ht="30" customHeight="1" spans="1:132">
      <c r="A3" s="13" t="s">
        <v>2</v>
      </c>
      <c r="B3" s="14" t="s">
        <v>3</v>
      </c>
      <c r="C3" s="15" t="s">
        <v>4</v>
      </c>
      <c r="D3" s="15"/>
      <c r="E3" s="15"/>
      <c r="F3" s="16" t="s">
        <v>5</v>
      </c>
      <c r="G3" s="17" t="s">
        <v>6</v>
      </c>
      <c r="H3" s="18" t="s">
        <v>7</v>
      </c>
      <c r="I3" s="15" t="s">
        <v>8</v>
      </c>
      <c r="J3" s="15"/>
      <c r="K3" s="15"/>
      <c r="L3" s="13" t="s">
        <v>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="2" customFormat="1" ht="31" customHeight="1" spans="1:12">
      <c r="A4" s="13"/>
      <c r="B4" s="13"/>
      <c r="C4" s="15" t="s">
        <v>10</v>
      </c>
      <c r="D4" s="15" t="s">
        <v>11</v>
      </c>
      <c r="E4" s="15" t="s">
        <v>12</v>
      </c>
      <c r="F4" s="19"/>
      <c r="G4" s="17"/>
      <c r="H4" s="20"/>
      <c r="I4" s="38" t="s">
        <v>10</v>
      </c>
      <c r="J4" s="38" t="s">
        <v>13</v>
      </c>
      <c r="K4" s="38" t="s">
        <v>14</v>
      </c>
      <c r="L4" s="13"/>
    </row>
    <row r="5" s="3" customFormat="1" ht="19" customHeight="1" spans="1:12">
      <c r="A5" s="21" t="s">
        <v>10</v>
      </c>
      <c r="B5" s="21"/>
      <c r="C5" s="22">
        <f>SUM(D5:E5)</f>
        <v>1279028</v>
      </c>
      <c r="D5" s="23">
        <f>SUM(D6:D195)/2</f>
        <v>233597</v>
      </c>
      <c r="E5" s="23">
        <f>SUM(E6:E195)/2</f>
        <v>1045431</v>
      </c>
      <c r="F5" s="24">
        <v>350</v>
      </c>
      <c r="G5" s="21" t="s">
        <v>15</v>
      </c>
      <c r="H5" s="21"/>
      <c r="I5" s="39">
        <f>SUM(I6:I195)/2</f>
        <v>447659800</v>
      </c>
      <c r="J5" s="39">
        <f>SUM(J6:J195)/2</f>
        <v>332874325</v>
      </c>
      <c r="K5" s="39">
        <f>SUM(K6:K195)/2</f>
        <v>114785475</v>
      </c>
      <c r="L5" s="40"/>
    </row>
    <row r="6" ht="19" customHeight="1" spans="1:12">
      <c r="A6" s="21" t="s">
        <v>16</v>
      </c>
      <c r="B6" s="21"/>
      <c r="C6" s="22">
        <v>52126</v>
      </c>
      <c r="D6" s="25">
        <v>473</v>
      </c>
      <c r="E6" s="25">
        <v>51653</v>
      </c>
      <c r="F6" s="24">
        <v>350</v>
      </c>
      <c r="G6" s="21" t="s">
        <v>15</v>
      </c>
      <c r="H6" s="21"/>
      <c r="I6" s="39">
        <f>SUM(I7:I18)</f>
        <v>18244100</v>
      </c>
      <c r="J6" s="39">
        <f>SUM(J7:J18)</f>
        <v>9122050</v>
      </c>
      <c r="K6" s="39">
        <f>SUM(K7:K18)</f>
        <v>9122050</v>
      </c>
      <c r="L6" s="40"/>
    </row>
    <row r="7" s="4" customFormat="1" ht="19" customHeight="1" spans="1:12">
      <c r="A7" s="26" t="s">
        <v>17</v>
      </c>
      <c r="B7" s="26" t="s">
        <v>18</v>
      </c>
      <c r="C7" s="27">
        <v>0</v>
      </c>
      <c r="D7" s="28">
        <v>0</v>
      </c>
      <c r="E7" s="28">
        <v>0</v>
      </c>
      <c r="F7" s="29">
        <v>350</v>
      </c>
      <c r="G7" s="30">
        <v>0.5</v>
      </c>
      <c r="H7" s="30">
        <v>0.5</v>
      </c>
      <c r="I7" s="41">
        <f>J7+K7</f>
        <v>0</v>
      </c>
      <c r="J7" s="41">
        <f>ROUND((C7*F7*G7),0)</f>
        <v>0</v>
      </c>
      <c r="K7" s="41">
        <f>ROUND((C7*F7*H7),0)</f>
        <v>0</v>
      </c>
      <c r="L7" s="42"/>
    </row>
    <row r="8" s="4" customFormat="1" ht="19" customHeight="1" spans="1:12">
      <c r="A8" s="31" t="s">
        <v>19</v>
      </c>
      <c r="B8" s="26" t="s">
        <v>20</v>
      </c>
      <c r="C8" s="27">
        <v>2762</v>
      </c>
      <c r="D8" s="28">
        <v>0</v>
      </c>
      <c r="E8" s="28">
        <v>2762</v>
      </c>
      <c r="F8" s="29">
        <v>350</v>
      </c>
      <c r="G8" s="30">
        <v>0.5</v>
      </c>
      <c r="H8" s="30">
        <v>0.5</v>
      </c>
      <c r="I8" s="41">
        <f t="shared" ref="I8:I18" si="0">J8+K8</f>
        <v>966700</v>
      </c>
      <c r="J8" s="41">
        <f>ROUND((C8*F8*G8),0)</f>
        <v>483350</v>
      </c>
      <c r="K8" s="41">
        <f>ROUND((C8*F8*H8),0)</f>
        <v>483350</v>
      </c>
      <c r="L8" s="42"/>
    </row>
    <row r="9" s="4" customFormat="1" ht="19" customHeight="1" spans="1:12">
      <c r="A9" s="31" t="s">
        <v>21</v>
      </c>
      <c r="B9" s="26" t="s">
        <v>22</v>
      </c>
      <c r="C9" s="27">
        <v>3</v>
      </c>
      <c r="D9" s="28">
        <v>0</v>
      </c>
      <c r="E9" s="28">
        <v>3</v>
      </c>
      <c r="F9" s="29">
        <v>350</v>
      </c>
      <c r="G9" s="30">
        <v>0.5</v>
      </c>
      <c r="H9" s="30">
        <v>0.5</v>
      </c>
      <c r="I9" s="41">
        <f t="shared" si="0"/>
        <v>1050</v>
      </c>
      <c r="J9" s="41">
        <f>ROUND((C9*F9*G9),0)</f>
        <v>525</v>
      </c>
      <c r="K9" s="41">
        <f>ROUND((C9*F9*H9),0)</f>
        <v>525</v>
      </c>
      <c r="L9" s="42"/>
    </row>
    <row r="10" s="4" customFormat="1" ht="19" customHeight="1" spans="1:12">
      <c r="A10" s="31" t="s">
        <v>23</v>
      </c>
      <c r="B10" s="26" t="s">
        <v>24</v>
      </c>
      <c r="C10" s="27">
        <v>400</v>
      </c>
      <c r="D10" s="28">
        <v>0</v>
      </c>
      <c r="E10" s="28">
        <v>400</v>
      </c>
      <c r="F10" s="29">
        <v>350</v>
      </c>
      <c r="G10" s="30">
        <v>0.5</v>
      </c>
      <c r="H10" s="30">
        <v>0.5</v>
      </c>
      <c r="I10" s="41">
        <f t="shared" si="0"/>
        <v>140000</v>
      </c>
      <c r="J10" s="41">
        <f t="shared" ref="J10:J18" si="1">ROUND((C10*F10*G10),0)</f>
        <v>70000</v>
      </c>
      <c r="K10" s="41">
        <f t="shared" ref="K10:K18" si="2">ROUND((C10*F10*H10),0)</f>
        <v>70000</v>
      </c>
      <c r="L10" s="42"/>
    </row>
    <row r="11" s="4" customFormat="1" ht="19" customHeight="1" spans="1:12">
      <c r="A11" s="31" t="s">
        <v>25</v>
      </c>
      <c r="B11" s="26" t="s">
        <v>26</v>
      </c>
      <c r="C11" s="27">
        <v>1801</v>
      </c>
      <c r="D11" s="28">
        <v>45</v>
      </c>
      <c r="E11" s="28">
        <v>1756</v>
      </c>
      <c r="F11" s="29">
        <v>350</v>
      </c>
      <c r="G11" s="30">
        <v>0.5</v>
      </c>
      <c r="H11" s="30">
        <v>0.5</v>
      </c>
      <c r="I11" s="41">
        <f t="shared" si="0"/>
        <v>630350</v>
      </c>
      <c r="J11" s="41">
        <f t="shared" si="1"/>
        <v>315175</v>
      </c>
      <c r="K11" s="41">
        <f t="shared" si="2"/>
        <v>315175</v>
      </c>
      <c r="L11" s="42"/>
    </row>
    <row r="12" s="4" customFormat="1" ht="19" customHeight="1" spans="1:12">
      <c r="A12" s="31" t="s">
        <v>27</v>
      </c>
      <c r="B12" s="26" t="s">
        <v>28</v>
      </c>
      <c r="C12" s="27">
        <v>1346</v>
      </c>
      <c r="D12" s="28">
        <v>0</v>
      </c>
      <c r="E12" s="28">
        <v>1346</v>
      </c>
      <c r="F12" s="29">
        <v>350</v>
      </c>
      <c r="G12" s="30">
        <v>0.5</v>
      </c>
      <c r="H12" s="30">
        <v>0.5</v>
      </c>
      <c r="I12" s="41">
        <f t="shared" si="0"/>
        <v>471100</v>
      </c>
      <c r="J12" s="41">
        <f t="shared" si="1"/>
        <v>235550</v>
      </c>
      <c r="K12" s="41">
        <f t="shared" si="2"/>
        <v>235550</v>
      </c>
      <c r="L12" s="42"/>
    </row>
    <row r="13" s="4" customFormat="1" ht="19" customHeight="1" spans="1:12">
      <c r="A13" s="31" t="s">
        <v>29</v>
      </c>
      <c r="B13" s="26" t="s">
        <v>30</v>
      </c>
      <c r="C13" s="27">
        <v>5057</v>
      </c>
      <c r="D13" s="28">
        <v>0</v>
      </c>
      <c r="E13" s="28">
        <v>5057</v>
      </c>
      <c r="F13" s="29">
        <v>350</v>
      </c>
      <c r="G13" s="30">
        <v>0.5</v>
      </c>
      <c r="H13" s="30">
        <v>0.5</v>
      </c>
      <c r="I13" s="41">
        <f t="shared" si="0"/>
        <v>1769950</v>
      </c>
      <c r="J13" s="41">
        <f t="shared" si="1"/>
        <v>884975</v>
      </c>
      <c r="K13" s="41">
        <f t="shared" si="2"/>
        <v>884975</v>
      </c>
      <c r="L13" s="42"/>
    </row>
    <row r="14" s="4" customFormat="1" ht="19" customHeight="1" spans="1:12">
      <c r="A14" s="31" t="s">
        <v>31</v>
      </c>
      <c r="B14" s="26" t="s">
        <v>32</v>
      </c>
      <c r="C14" s="27">
        <v>2244</v>
      </c>
      <c r="D14" s="28">
        <v>0</v>
      </c>
      <c r="E14" s="28">
        <v>2244</v>
      </c>
      <c r="F14" s="29">
        <v>350</v>
      </c>
      <c r="G14" s="30">
        <v>0.5</v>
      </c>
      <c r="H14" s="30">
        <v>0.5</v>
      </c>
      <c r="I14" s="41">
        <f t="shared" si="0"/>
        <v>785400</v>
      </c>
      <c r="J14" s="41">
        <f t="shared" si="1"/>
        <v>392700</v>
      </c>
      <c r="K14" s="41">
        <f t="shared" si="2"/>
        <v>392700</v>
      </c>
      <c r="L14" s="42"/>
    </row>
    <row r="15" s="4" customFormat="1" ht="19" customHeight="1" spans="1:12">
      <c r="A15" s="31" t="s">
        <v>33</v>
      </c>
      <c r="B15" s="26" t="s">
        <v>34</v>
      </c>
      <c r="C15" s="27">
        <v>2608</v>
      </c>
      <c r="D15" s="28">
        <v>162</v>
      </c>
      <c r="E15" s="28">
        <v>2446</v>
      </c>
      <c r="F15" s="29">
        <v>350</v>
      </c>
      <c r="G15" s="30">
        <v>0.5</v>
      </c>
      <c r="H15" s="30">
        <v>0.5</v>
      </c>
      <c r="I15" s="41">
        <f t="shared" si="0"/>
        <v>912800</v>
      </c>
      <c r="J15" s="41">
        <f t="shared" si="1"/>
        <v>456400</v>
      </c>
      <c r="K15" s="41">
        <f t="shared" si="2"/>
        <v>456400</v>
      </c>
      <c r="L15" s="42"/>
    </row>
    <row r="16" s="4" customFormat="1" ht="19" customHeight="1" spans="1:12">
      <c r="A16" s="31" t="s">
        <v>35</v>
      </c>
      <c r="B16" s="26" t="s">
        <v>36</v>
      </c>
      <c r="C16" s="27">
        <v>5781</v>
      </c>
      <c r="D16" s="28">
        <v>0</v>
      </c>
      <c r="E16" s="28">
        <v>5781</v>
      </c>
      <c r="F16" s="29">
        <v>350</v>
      </c>
      <c r="G16" s="30">
        <v>0.5</v>
      </c>
      <c r="H16" s="30">
        <v>0.5</v>
      </c>
      <c r="I16" s="41">
        <f t="shared" si="0"/>
        <v>2023350</v>
      </c>
      <c r="J16" s="41">
        <f t="shared" si="1"/>
        <v>1011675</v>
      </c>
      <c r="K16" s="41">
        <f t="shared" si="2"/>
        <v>1011675</v>
      </c>
      <c r="L16" s="42"/>
    </row>
    <row r="17" s="4" customFormat="1" ht="19" customHeight="1" spans="1:12">
      <c r="A17" s="31" t="s">
        <v>37</v>
      </c>
      <c r="B17" s="26" t="s">
        <v>38</v>
      </c>
      <c r="C17" s="27">
        <v>10053</v>
      </c>
      <c r="D17" s="28">
        <v>180</v>
      </c>
      <c r="E17" s="28">
        <v>9873</v>
      </c>
      <c r="F17" s="29">
        <v>350</v>
      </c>
      <c r="G17" s="30">
        <v>0.5</v>
      </c>
      <c r="H17" s="30">
        <v>0.5</v>
      </c>
      <c r="I17" s="41">
        <f t="shared" si="0"/>
        <v>3518550</v>
      </c>
      <c r="J17" s="41">
        <f t="shared" si="1"/>
        <v>1759275</v>
      </c>
      <c r="K17" s="41">
        <f t="shared" si="2"/>
        <v>1759275</v>
      </c>
      <c r="L17" s="42"/>
    </row>
    <row r="18" s="4" customFormat="1" ht="19" customHeight="1" spans="1:12">
      <c r="A18" s="31" t="s">
        <v>39</v>
      </c>
      <c r="B18" s="26" t="s">
        <v>40</v>
      </c>
      <c r="C18" s="27">
        <v>20071</v>
      </c>
      <c r="D18" s="28">
        <v>86</v>
      </c>
      <c r="E18" s="28">
        <v>19985</v>
      </c>
      <c r="F18" s="29">
        <v>350</v>
      </c>
      <c r="G18" s="30">
        <v>0.5</v>
      </c>
      <c r="H18" s="30">
        <v>0.5</v>
      </c>
      <c r="I18" s="41">
        <f t="shared" si="0"/>
        <v>7024850</v>
      </c>
      <c r="J18" s="41">
        <f t="shared" si="1"/>
        <v>3512425</v>
      </c>
      <c r="K18" s="41">
        <f t="shared" si="2"/>
        <v>3512425</v>
      </c>
      <c r="L18" s="42"/>
    </row>
    <row r="19" ht="19" customHeight="1" spans="1:12">
      <c r="A19" s="21" t="s">
        <v>41</v>
      </c>
      <c r="B19" s="21"/>
      <c r="C19" s="22">
        <v>3837</v>
      </c>
      <c r="D19" s="22">
        <v>206</v>
      </c>
      <c r="E19" s="22">
        <v>3631</v>
      </c>
      <c r="F19" s="24">
        <v>350</v>
      </c>
      <c r="G19" s="21" t="s">
        <v>15</v>
      </c>
      <c r="H19" s="21"/>
      <c r="I19" s="39">
        <f>SUM(I20:I23)</f>
        <v>1342950</v>
      </c>
      <c r="J19" s="39">
        <f>SUM(J20:J23)</f>
        <v>671475</v>
      </c>
      <c r="K19" s="39">
        <f>SUM(K20:K23)</f>
        <v>671475</v>
      </c>
      <c r="L19" s="40"/>
    </row>
    <row r="20" s="4" customFormat="1" ht="19" customHeight="1" spans="1:12">
      <c r="A20" s="32" t="s">
        <v>42</v>
      </c>
      <c r="B20" s="26" t="s">
        <v>43</v>
      </c>
      <c r="C20" s="27">
        <v>332</v>
      </c>
      <c r="D20" s="28">
        <v>174</v>
      </c>
      <c r="E20" s="28">
        <v>158</v>
      </c>
      <c r="F20" s="29">
        <v>350</v>
      </c>
      <c r="G20" s="30">
        <v>0.5</v>
      </c>
      <c r="H20" s="30">
        <v>0.5</v>
      </c>
      <c r="I20" s="41">
        <f>J20+K20</f>
        <v>116200</v>
      </c>
      <c r="J20" s="41">
        <f>ROUND((C20*F20*G20),0)</f>
        <v>58100</v>
      </c>
      <c r="K20" s="41">
        <f>ROUND((C20*F20*H20),0)</f>
        <v>58100</v>
      </c>
      <c r="L20" s="42"/>
    </row>
    <row r="21" s="4" customFormat="1" ht="19" customHeight="1" spans="1:12">
      <c r="A21" s="31" t="s">
        <v>44</v>
      </c>
      <c r="B21" s="26" t="s">
        <v>45</v>
      </c>
      <c r="C21" s="27">
        <v>34</v>
      </c>
      <c r="D21" s="28">
        <v>0</v>
      </c>
      <c r="E21" s="28">
        <v>34</v>
      </c>
      <c r="F21" s="29">
        <v>350</v>
      </c>
      <c r="G21" s="30">
        <v>0.5</v>
      </c>
      <c r="H21" s="30">
        <v>0.5</v>
      </c>
      <c r="I21" s="41">
        <f t="shared" ref="I21:I23" si="3">J21+K21</f>
        <v>11900</v>
      </c>
      <c r="J21" s="41">
        <f t="shared" ref="J21:J23" si="4">ROUND((C21*F21*G21),0)</f>
        <v>5950</v>
      </c>
      <c r="K21" s="41">
        <f t="shared" ref="K21:K23" si="5">ROUND((C21*F21*H21),0)</f>
        <v>5950</v>
      </c>
      <c r="L21" s="43" t="s">
        <v>46</v>
      </c>
    </row>
    <row r="22" s="4" customFormat="1" ht="19" customHeight="1" spans="1:12">
      <c r="A22" s="31" t="s">
        <v>47</v>
      </c>
      <c r="B22" s="26" t="s">
        <v>48</v>
      </c>
      <c r="C22" s="27">
        <v>313</v>
      </c>
      <c r="D22" s="28">
        <v>0</v>
      </c>
      <c r="E22" s="28">
        <v>313</v>
      </c>
      <c r="F22" s="29">
        <v>350</v>
      </c>
      <c r="G22" s="30">
        <v>0.5</v>
      </c>
      <c r="H22" s="30">
        <v>0.5</v>
      </c>
      <c r="I22" s="41">
        <f t="shared" si="3"/>
        <v>109550</v>
      </c>
      <c r="J22" s="41">
        <f t="shared" si="4"/>
        <v>54775</v>
      </c>
      <c r="K22" s="41">
        <f t="shared" si="5"/>
        <v>54775</v>
      </c>
      <c r="L22" s="43" t="s">
        <v>49</v>
      </c>
    </row>
    <row r="23" s="4" customFormat="1" ht="19" customHeight="1" spans="1:12">
      <c r="A23" s="31" t="s">
        <v>50</v>
      </c>
      <c r="B23" s="26" t="s">
        <v>51</v>
      </c>
      <c r="C23" s="27">
        <v>3158</v>
      </c>
      <c r="D23" s="28">
        <v>32</v>
      </c>
      <c r="E23" s="28">
        <v>3126</v>
      </c>
      <c r="F23" s="29">
        <v>350</v>
      </c>
      <c r="G23" s="30">
        <v>0.5</v>
      </c>
      <c r="H23" s="30">
        <v>0.5</v>
      </c>
      <c r="I23" s="41">
        <f t="shared" si="3"/>
        <v>1105300</v>
      </c>
      <c r="J23" s="41">
        <f t="shared" si="4"/>
        <v>552650</v>
      </c>
      <c r="K23" s="41">
        <f t="shared" si="5"/>
        <v>552650</v>
      </c>
      <c r="L23" s="43"/>
    </row>
    <row r="24" ht="19" customHeight="1" spans="1:12">
      <c r="A24" s="21" t="s">
        <v>52</v>
      </c>
      <c r="B24" s="21"/>
      <c r="C24" s="25">
        <v>4948</v>
      </c>
      <c r="D24" s="25">
        <v>55</v>
      </c>
      <c r="E24" s="25">
        <v>4893</v>
      </c>
      <c r="F24" s="24">
        <v>350</v>
      </c>
      <c r="G24" s="21" t="s">
        <v>15</v>
      </c>
      <c r="H24" s="21"/>
      <c r="I24" s="39">
        <f>SUM(I25:I31)</f>
        <v>1731800</v>
      </c>
      <c r="J24" s="39">
        <f>SUM(J25:J31)</f>
        <v>1353310</v>
      </c>
      <c r="K24" s="39">
        <f>SUM(K25:K31)</f>
        <v>378490</v>
      </c>
      <c r="L24" s="44"/>
    </row>
    <row r="25" s="4" customFormat="1" ht="19" customHeight="1" spans="1:12">
      <c r="A25" s="32" t="s">
        <v>53</v>
      </c>
      <c r="B25" s="26" t="s">
        <v>54</v>
      </c>
      <c r="C25" s="27">
        <v>171</v>
      </c>
      <c r="D25" s="33">
        <v>55</v>
      </c>
      <c r="E25" s="33">
        <v>116</v>
      </c>
      <c r="F25" s="29">
        <v>350</v>
      </c>
      <c r="G25" s="30">
        <v>0.6</v>
      </c>
      <c r="H25" s="30">
        <v>0.4</v>
      </c>
      <c r="I25" s="41">
        <f>J25+K25</f>
        <v>59850</v>
      </c>
      <c r="J25" s="41">
        <f>ROUND((C25*F25*G25),0)</f>
        <v>35910</v>
      </c>
      <c r="K25" s="41">
        <f>ROUND((C25*F25*H25),0)</f>
        <v>23940</v>
      </c>
      <c r="L25" s="43"/>
    </row>
    <row r="26" s="4" customFormat="1" ht="19" customHeight="1" spans="1:12">
      <c r="A26" s="31" t="s">
        <v>55</v>
      </c>
      <c r="B26" s="26" t="s">
        <v>56</v>
      </c>
      <c r="C26" s="27">
        <v>0</v>
      </c>
      <c r="D26" s="34">
        <v>0</v>
      </c>
      <c r="E26" s="34">
        <v>0</v>
      </c>
      <c r="F26" s="29">
        <v>350</v>
      </c>
      <c r="G26" s="30">
        <v>0.6</v>
      </c>
      <c r="H26" s="30">
        <v>0.4</v>
      </c>
      <c r="I26" s="41">
        <f t="shared" ref="I26:I31" si="6">J26+K26</f>
        <v>0</v>
      </c>
      <c r="J26" s="41">
        <f t="shared" ref="J26:J31" si="7">ROUND((C26*F26*G26),0)</f>
        <v>0</v>
      </c>
      <c r="K26" s="41">
        <f t="shared" ref="K26:K31" si="8">ROUND((C26*F26*H26),0)</f>
        <v>0</v>
      </c>
      <c r="L26" s="43"/>
    </row>
    <row r="27" s="4" customFormat="1" ht="19" customHeight="1" spans="1:12">
      <c r="A27" s="31" t="s">
        <v>57</v>
      </c>
      <c r="B27" s="26" t="s">
        <v>58</v>
      </c>
      <c r="C27" s="27">
        <v>131</v>
      </c>
      <c r="D27" s="34">
        <v>0</v>
      </c>
      <c r="E27" s="34">
        <v>131</v>
      </c>
      <c r="F27" s="29">
        <v>350</v>
      </c>
      <c r="G27" s="30">
        <v>0.6</v>
      </c>
      <c r="H27" s="30">
        <v>0.4</v>
      </c>
      <c r="I27" s="41">
        <f t="shared" si="6"/>
        <v>45850</v>
      </c>
      <c r="J27" s="41">
        <f t="shared" si="7"/>
        <v>27510</v>
      </c>
      <c r="K27" s="41">
        <f t="shared" si="8"/>
        <v>18340</v>
      </c>
      <c r="L27" s="43"/>
    </row>
    <row r="28" s="4" customFormat="1" ht="19" customHeight="1" spans="1:12">
      <c r="A28" s="31" t="s">
        <v>59</v>
      </c>
      <c r="B28" s="26" t="s">
        <v>60</v>
      </c>
      <c r="C28" s="27">
        <v>3937</v>
      </c>
      <c r="D28" s="34">
        <v>0</v>
      </c>
      <c r="E28" s="34">
        <v>3937</v>
      </c>
      <c r="F28" s="29">
        <v>350</v>
      </c>
      <c r="G28" s="30">
        <v>0.8</v>
      </c>
      <c r="H28" s="30">
        <v>0.2</v>
      </c>
      <c r="I28" s="41">
        <f t="shared" si="6"/>
        <v>1377950</v>
      </c>
      <c r="J28" s="41">
        <f t="shared" si="7"/>
        <v>1102360</v>
      </c>
      <c r="K28" s="41">
        <f t="shared" si="8"/>
        <v>275590</v>
      </c>
      <c r="L28" s="43"/>
    </row>
    <row r="29" s="4" customFormat="1" ht="19" customHeight="1" spans="1:12">
      <c r="A29" s="31" t="s">
        <v>61</v>
      </c>
      <c r="B29" s="26" t="s">
        <v>62</v>
      </c>
      <c r="C29" s="27">
        <v>433</v>
      </c>
      <c r="D29" s="34">
        <v>0</v>
      </c>
      <c r="E29" s="34">
        <v>433</v>
      </c>
      <c r="F29" s="29">
        <v>350</v>
      </c>
      <c r="G29" s="30">
        <v>0.6</v>
      </c>
      <c r="H29" s="30">
        <v>0.4</v>
      </c>
      <c r="I29" s="41">
        <f t="shared" si="6"/>
        <v>151550</v>
      </c>
      <c r="J29" s="41">
        <f t="shared" si="7"/>
        <v>90930</v>
      </c>
      <c r="K29" s="41">
        <f t="shared" si="8"/>
        <v>60620</v>
      </c>
      <c r="L29" s="43"/>
    </row>
    <row r="30" s="4" customFormat="1" ht="19" customHeight="1" spans="1:12">
      <c r="A30" s="31" t="s">
        <v>63</v>
      </c>
      <c r="B30" s="26" t="s">
        <v>64</v>
      </c>
      <c r="C30" s="27">
        <v>115</v>
      </c>
      <c r="D30" s="34">
        <v>0</v>
      </c>
      <c r="E30" s="34">
        <v>115</v>
      </c>
      <c r="F30" s="29">
        <v>350</v>
      </c>
      <c r="G30" s="30">
        <v>1</v>
      </c>
      <c r="H30" s="30">
        <v>0</v>
      </c>
      <c r="I30" s="41">
        <f t="shared" si="6"/>
        <v>40250</v>
      </c>
      <c r="J30" s="41">
        <f t="shared" si="7"/>
        <v>40250</v>
      </c>
      <c r="K30" s="41">
        <f t="shared" si="8"/>
        <v>0</v>
      </c>
      <c r="L30" s="43"/>
    </row>
    <row r="31" s="4" customFormat="1" ht="19" customHeight="1" spans="1:12">
      <c r="A31" s="31" t="s">
        <v>65</v>
      </c>
      <c r="B31" s="26" t="s">
        <v>66</v>
      </c>
      <c r="C31" s="27">
        <v>161</v>
      </c>
      <c r="D31" s="34">
        <v>0</v>
      </c>
      <c r="E31" s="34">
        <v>161</v>
      </c>
      <c r="F31" s="29">
        <v>350</v>
      </c>
      <c r="G31" s="30">
        <v>1</v>
      </c>
      <c r="H31" s="30">
        <v>0</v>
      </c>
      <c r="I31" s="41">
        <f t="shared" si="6"/>
        <v>56350</v>
      </c>
      <c r="J31" s="41">
        <f t="shared" si="7"/>
        <v>56350</v>
      </c>
      <c r="K31" s="41">
        <f t="shared" si="8"/>
        <v>0</v>
      </c>
      <c r="L31" s="43"/>
    </row>
    <row r="32" ht="19" customHeight="1" spans="1:12">
      <c r="A32" s="21" t="s">
        <v>67</v>
      </c>
      <c r="B32" s="21"/>
      <c r="C32" s="25">
        <v>42</v>
      </c>
      <c r="D32" s="35">
        <v>0</v>
      </c>
      <c r="E32" s="35">
        <v>42</v>
      </c>
      <c r="F32" s="24">
        <v>350</v>
      </c>
      <c r="G32" s="21" t="s">
        <v>15</v>
      </c>
      <c r="H32" s="21"/>
      <c r="I32" s="39">
        <f>SUM(I33)</f>
        <v>14700</v>
      </c>
      <c r="J32" s="39">
        <f>SUM(J33)</f>
        <v>11760</v>
      </c>
      <c r="K32" s="39">
        <f>SUM(K33)</f>
        <v>2940</v>
      </c>
      <c r="L32" s="44"/>
    </row>
    <row r="33" s="4" customFormat="1" ht="19" customHeight="1" spans="1:12">
      <c r="A33" s="31" t="s">
        <v>67</v>
      </c>
      <c r="B33" s="26" t="s">
        <v>68</v>
      </c>
      <c r="C33" s="34">
        <v>42</v>
      </c>
      <c r="D33" s="34">
        <v>0</v>
      </c>
      <c r="E33" s="34">
        <v>42</v>
      </c>
      <c r="F33" s="29">
        <v>350</v>
      </c>
      <c r="G33" s="30">
        <v>0.8</v>
      </c>
      <c r="H33" s="30">
        <v>0.2</v>
      </c>
      <c r="I33" s="41">
        <f>J33+K33</f>
        <v>14700</v>
      </c>
      <c r="J33" s="41">
        <f>ROUND((C33*F33*G33),0)</f>
        <v>11760</v>
      </c>
      <c r="K33" s="41">
        <f>ROUND((C33*F33*H33),0)</f>
        <v>2940</v>
      </c>
      <c r="L33" s="43"/>
    </row>
    <row r="34" ht="19" customHeight="1" spans="1:12">
      <c r="A34" s="21" t="s">
        <v>69</v>
      </c>
      <c r="B34" s="21"/>
      <c r="C34" s="25">
        <v>76856</v>
      </c>
      <c r="D34" s="25">
        <v>2746</v>
      </c>
      <c r="E34" s="25">
        <v>74110</v>
      </c>
      <c r="F34" s="24">
        <v>350</v>
      </c>
      <c r="G34" s="21" t="s">
        <v>15</v>
      </c>
      <c r="H34" s="21"/>
      <c r="I34" s="39">
        <f>SUM(I35:I39)</f>
        <v>26899600</v>
      </c>
      <c r="J34" s="39">
        <f>SUM(J35:J39)</f>
        <v>13449800</v>
      </c>
      <c r="K34" s="39">
        <f>SUM(K35:K39)</f>
        <v>13449800</v>
      </c>
      <c r="L34" s="44"/>
    </row>
    <row r="35" s="4" customFormat="1" ht="19" customHeight="1" spans="1:12">
      <c r="A35" s="26" t="s">
        <v>70</v>
      </c>
      <c r="B35" s="26" t="s">
        <v>71</v>
      </c>
      <c r="C35" s="27">
        <v>0</v>
      </c>
      <c r="D35" s="28">
        <v>0</v>
      </c>
      <c r="E35" s="28">
        <v>0</v>
      </c>
      <c r="F35" s="29">
        <v>350</v>
      </c>
      <c r="G35" s="30">
        <v>0.5</v>
      </c>
      <c r="H35" s="30">
        <v>0.5</v>
      </c>
      <c r="I35" s="41">
        <f t="shared" ref="I35:I39" si="9">J35+K35</f>
        <v>0</v>
      </c>
      <c r="J35" s="41">
        <f t="shared" ref="J35:J39" si="10">ROUND((C35*F35*G35),0)</f>
        <v>0</v>
      </c>
      <c r="K35" s="41">
        <f t="shared" ref="K35:K39" si="11">ROUND((C35*F35*H35),0)</f>
        <v>0</v>
      </c>
      <c r="L35" s="43"/>
    </row>
    <row r="36" s="4" customFormat="1" ht="19" customHeight="1" spans="1:12">
      <c r="A36" s="31" t="s">
        <v>72</v>
      </c>
      <c r="B36" s="26" t="s">
        <v>73</v>
      </c>
      <c r="C36" s="27">
        <v>7525</v>
      </c>
      <c r="D36" s="28">
        <v>2503</v>
      </c>
      <c r="E36" s="28">
        <v>5022</v>
      </c>
      <c r="F36" s="29">
        <v>350</v>
      </c>
      <c r="G36" s="30">
        <v>0.5</v>
      </c>
      <c r="H36" s="30">
        <v>0.5</v>
      </c>
      <c r="I36" s="41">
        <f t="shared" si="9"/>
        <v>2633750</v>
      </c>
      <c r="J36" s="41">
        <f t="shared" si="10"/>
        <v>1316875</v>
      </c>
      <c r="K36" s="41">
        <f t="shared" si="11"/>
        <v>1316875</v>
      </c>
      <c r="L36" s="43"/>
    </row>
    <row r="37" s="4" customFormat="1" ht="19" customHeight="1" spans="1:12">
      <c r="A37" s="31" t="s">
        <v>74</v>
      </c>
      <c r="B37" s="26" t="s">
        <v>75</v>
      </c>
      <c r="C37" s="27">
        <v>51107</v>
      </c>
      <c r="D37" s="28">
        <v>125</v>
      </c>
      <c r="E37" s="28">
        <v>50982</v>
      </c>
      <c r="F37" s="29">
        <v>350</v>
      </c>
      <c r="G37" s="30">
        <v>0.5</v>
      </c>
      <c r="H37" s="30">
        <v>0.5</v>
      </c>
      <c r="I37" s="41">
        <f t="shared" si="9"/>
        <v>17887450</v>
      </c>
      <c r="J37" s="41">
        <f t="shared" si="10"/>
        <v>8943725</v>
      </c>
      <c r="K37" s="41">
        <f t="shared" si="11"/>
        <v>8943725</v>
      </c>
      <c r="L37" s="43"/>
    </row>
    <row r="38" s="4" customFormat="1" ht="19" customHeight="1" spans="1:12">
      <c r="A38" s="31" t="s">
        <v>76</v>
      </c>
      <c r="B38" s="26" t="s">
        <v>77</v>
      </c>
      <c r="C38" s="27">
        <v>8076</v>
      </c>
      <c r="D38" s="28">
        <v>0</v>
      </c>
      <c r="E38" s="28">
        <v>8076</v>
      </c>
      <c r="F38" s="29">
        <v>350</v>
      </c>
      <c r="G38" s="30">
        <v>0.5</v>
      </c>
      <c r="H38" s="30">
        <v>0.5</v>
      </c>
      <c r="I38" s="41">
        <f t="shared" si="9"/>
        <v>2826600</v>
      </c>
      <c r="J38" s="41">
        <f t="shared" si="10"/>
        <v>1413300</v>
      </c>
      <c r="K38" s="41">
        <f t="shared" si="11"/>
        <v>1413300</v>
      </c>
      <c r="L38" s="43"/>
    </row>
    <row r="39" s="4" customFormat="1" ht="19" customHeight="1" spans="1:12">
      <c r="A39" s="31" t="s">
        <v>78</v>
      </c>
      <c r="B39" s="26" t="s">
        <v>79</v>
      </c>
      <c r="C39" s="27">
        <v>10148</v>
      </c>
      <c r="D39" s="28">
        <v>118</v>
      </c>
      <c r="E39" s="28">
        <v>10030</v>
      </c>
      <c r="F39" s="29">
        <v>350</v>
      </c>
      <c r="G39" s="30">
        <v>0.5</v>
      </c>
      <c r="H39" s="30">
        <v>0.5</v>
      </c>
      <c r="I39" s="41">
        <f t="shared" si="9"/>
        <v>3551800</v>
      </c>
      <c r="J39" s="41">
        <f t="shared" si="10"/>
        <v>1775900</v>
      </c>
      <c r="K39" s="41">
        <f t="shared" si="11"/>
        <v>1775900</v>
      </c>
      <c r="L39" s="43"/>
    </row>
    <row r="40" ht="19" customHeight="1" spans="1:12">
      <c r="A40" s="21" t="s">
        <v>80</v>
      </c>
      <c r="B40" s="21"/>
      <c r="C40" s="25">
        <v>32867</v>
      </c>
      <c r="D40" s="35">
        <v>0</v>
      </c>
      <c r="E40" s="35">
        <v>32867</v>
      </c>
      <c r="F40" s="24">
        <v>350</v>
      </c>
      <c r="G40" s="21" t="s">
        <v>15</v>
      </c>
      <c r="H40" s="21"/>
      <c r="I40" s="39">
        <f>SUM(I41)</f>
        <v>11503450</v>
      </c>
      <c r="J40" s="39">
        <f>SUM(J41)</f>
        <v>5751725</v>
      </c>
      <c r="K40" s="39">
        <f>SUM(K41)</f>
        <v>5751725</v>
      </c>
      <c r="L40" s="44"/>
    </row>
    <row r="41" s="4" customFormat="1" ht="19" customHeight="1" spans="1:12">
      <c r="A41" s="31" t="s">
        <v>80</v>
      </c>
      <c r="B41" s="26" t="s">
        <v>81</v>
      </c>
      <c r="C41" s="27">
        <v>32867</v>
      </c>
      <c r="D41" s="28">
        <v>0</v>
      </c>
      <c r="E41" s="28">
        <v>32867</v>
      </c>
      <c r="F41" s="29">
        <v>350</v>
      </c>
      <c r="G41" s="30">
        <v>0.5</v>
      </c>
      <c r="H41" s="30">
        <v>0.5</v>
      </c>
      <c r="I41" s="41">
        <f>J41+K41</f>
        <v>11503450</v>
      </c>
      <c r="J41" s="41">
        <f>ROUND((C41*F41*G41),0)</f>
        <v>5751725</v>
      </c>
      <c r="K41" s="41">
        <f>ROUND((C41*F41*H41),0)</f>
        <v>5751725</v>
      </c>
      <c r="L41" s="43"/>
    </row>
    <row r="42" s="5" customFormat="1" ht="19" customHeight="1" spans="1:12">
      <c r="A42" s="21" t="s">
        <v>82</v>
      </c>
      <c r="B42" s="21"/>
      <c r="C42" s="36">
        <v>20947</v>
      </c>
      <c r="D42" s="36">
        <v>5383</v>
      </c>
      <c r="E42" s="36">
        <v>15564</v>
      </c>
      <c r="F42" s="24">
        <v>350</v>
      </c>
      <c r="G42" s="21" t="s">
        <v>15</v>
      </c>
      <c r="H42" s="21"/>
      <c r="I42" s="39">
        <f>SUM(I43:I49)</f>
        <v>7331450</v>
      </c>
      <c r="J42" s="39">
        <f>SUM(J43:J49)</f>
        <v>6255550</v>
      </c>
      <c r="K42" s="39">
        <f>SUM(K43:K49)</f>
        <v>1075900</v>
      </c>
      <c r="L42" s="45"/>
    </row>
    <row r="43" s="4" customFormat="1" ht="19" customHeight="1" spans="1:12">
      <c r="A43" s="32" t="s">
        <v>83</v>
      </c>
      <c r="B43" s="26" t="s">
        <v>84</v>
      </c>
      <c r="C43" s="27">
        <v>256</v>
      </c>
      <c r="D43" s="28">
        <v>0</v>
      </c>
      <c r="E43" s="28">
        <v>256</v>
      </c>
      <c r="F43" s="29">
        <v>350</v>
      </c>
      <c r="G43" s="30">
        <v>0.6</v>
      </c>
      <c r="H43" s="30">
        <v>0.4</v>
      </c>
      <c r="I43" s="41">
        <f t="shared" ref="I43:I49" si="12">J43+K43</f>
        <v>89600</v>
      </c>
      <c r="J43" s="41">
        <f t="shared" ref="J43:J49" si="13">ROUND((C43*F43*G43),0)</f>
        <v>53760</v>
      </c>
      <c r="K43" s="41">
        <f t="shared" ref="K43:K49" si="14">ROUND((C43*F43*H43),0)</f>
        <v>35840</v>
      </c>
      <c r="L43" s="43"/>
    </row>
    <row r="44" s="4" customFormat="1" ht="19" customHeight="1" spans="1:12">
      <c r="A44" s="31" t="s">
        <v>85</v>
      </c>
      <c r="B44" s="26" t="s">
        <v>86</v>
      </c>
      <c r="C44" s="27">
        <v>1209</v>
      </c>
      <c r="D44" s="28">
        <v>217</v>
      </c>
      <c r="E44" s="28">
        <v>992</v>
      </c>
      <c r="F44" s="29">
        <v>350</v>
      </c>
      <c r="G44" s="30">
        <v>0.6</v>
      </c>
      <c r="H44" s="30">
        <v>0.4</v>
      </c>
      <c r="I44" s="41">
        <f t="shared" si="12"/>
        <v>423150</v>
      </c>
      <c r="J44" s="41">
        <f t="shared" si="13"/>
        <v>253890</v>
      </c>
      <c r="K44" s="41">
        <f t="shared" si="14"/>
        <v>169260</v>
      </c>
      <c r="L44" s="43"/>
    </row>
    <row r="45" s="4" customFormat="1" ht="19" customHeight="1" spans="1:12">
      <c r="A45" s="31" t="s">
        <v>87</v>
      </c>
      <c r="B45" s="26" t="s">
        <v>88</v>
      </c>
      <c r="C45" s="27">
        <v>1416</v>
      </c>
      <c r="D45" s="28">
        <v>473</v>
      </c>
      <c r="E45" s="28">
        <v>943</v>
      </c>
      <c r="F45" s="29">
        <v>350</v>
      </c>
      <c r="G45" s="30">
        <v>0.6</v>
      </c>
      <c r="H45" s="30">
        <v>0.4</v>
      </c>
      <c r="I45" s="41">
        <f t="shared" si="12"/>
        <v>495600</v>
      </c>
      <c r="J45" s="41">
        <f t="shared" si="13"/>
        <v>297360</v>
      </c>
      <c r="K45" s="41">
        <f t="shared" si="14"/>
        <v>198240</v>
      </c>
      <c r="L45" s="43"/>
    </row>
    <row r="46" s="4" customFormat="1" ht="19" customHeight="1" spans="1:12">
      <c r="A46" s="31" t="s">
        <v>89</v>
      </c>
      <c r="B46" s="26" t="s">
        <v>90</v>
      </c>
      <c r="C46" s="27">
        <v>4282</v>
      </c>
      <c r="D46" s="28">
        <v>1959</v>
      </c>
      <c r="E46" s="28">
        <v>2323</v>
      </c>
      <c r="F46" s="29">
        <v>350</v>
      </c>
      <c r="G46" s="30">
        <v>0.8</v>
      </c>
      <c r="H46" s="30">
        <v>0.2</v>
      </c>
      <c r="I46" s="41">
        <f t="shared" si="12"/>
        <v>1498700</v>
      </c>
      <c r="J46" s="41">
        <f t="shared" si="13"/>
        <v>1198960</v>
      </c>
      <c r="K46" s="41">
        <f t="shared" si="14"/>
        <v>299740</v>
      </c>
      <c r="L46" s="43"/>
    </row>
    <row r="47" s="4" customFormat="1" ht="19" customHeight="1" spans="1:12">
      <c r="A47" s="31" t="s">
        <v>91</v>
      </c>
      <c r="B47" s="26" t="s">
        <v>92</v>
      </c>
      <c r="C47" s="27">
        <v>5316</v>
      </c>
      <c r="D47" s="28">
        <v>665</v>
      </c>
      <c r="E47" s="28">
        <v>4651</v>
      </c>
      <c r="F47" s="29">
        <v>350</v>
      </c>
      <c r="G47" s="30">
        <v>1</v>
      </c>
      <c r="H47" s="30">
        <v>0</v>
      </c>
      <c r="I47" s="41">
        <f t="shared" si="12"/>
        <v>1860600</v>
      </c>
      <c r="J47" s="41">
        <f t="shared" si="13"/>
        <v>1860600</v>
      </c>
      <c r="K47" s="41">
        <f t="shared" si="14"/>
        <v>0</v>
      </c>
      <c r="L47" s="43"/>
    </row>
    <row r="48" s="4" customFormat="1" ht="19" customHeight="1" spans="1:12">
      <c r="A48" s="31" t="s">
        <v>93</v>
      </c>
      <c r="B48" s="26" t="s">
        <v>94</v>
      </c>
      <c r="C48" s="27">
        <v>5326</v>
      </c>
      <c r="D48" s="28">
        <v>1294</v>
      </c>
      <c r="E48" s="28">
        <v>4032</v>
      </c>
      <c r="F48" s="29">
        <v>350</v>
      </c>
      <c r="G48" s="30">
        <v>0.8</v>
      </c>
      <c r="H48" s="30">
        <v>0.2</v>
      </c>
      <c r="I48" s="41">
        <f t="shared" si="12"/>
        <v>1864100</v>
      </c>
      <c r="J48" s="41">
        <f t="shared" si="13"/>
        <v>1491280</v>
      </c>
      <c r="K48" s="41">
        <f t="shared" si="14"/>
        <v>372820</v>
      </c>
      <c r="L48" s="43"/>
    </row>
    <row r="49" s="4" customFormat="1" ht="19" customHeight="1" spans="1:12">
      <c r="A49" s="31" t="s">
        <v>95</v>
      </c>
      <c r="B49" s="26" t="s">
        <v>96</v>
      </c>
      <c r="C49" s="27">
        <v>3142</v>
      </c>
      <c r="D49" s="28">
        <v>775</v>
      </c>
      <c r="E49" s="28">
        <v>2367</v>
      </c>
      <c r="F49" s="29">
        <v>350</v>
      </c>
      <c r="G49" s="30">
        <v>1</v>
      </c>
      <c r="H49" s="30">
        <v>0</v>
      </c>
      <c r="I49" s="41">
        <f t="shared" si="12"/>
        <v>1099700</v>
      </c>
      <c r="J49" s="41">
        <f t="shared" si="13"/>
        <v>1099700</v>
      </c>
      <c r="K49" s="41">
        <f t="shared" si="14"/>
        <v>0</v>
      </c>
      <c r="L49" s="43"/>
    </row>
    <row r="50" ht="19" customHeight="1" spans="1:12">
      <c r="A50" s="21" t="s">
        <v>97</v>
      </c>
      <c r="B50" s="21"/>
      <c r="C50" s="25">
        <v>7393</v>
      </c>
      <c r="D50" s="35">
        <v>920</v>
      </c>
      <c r="E50" s="35">
        <v>6473</v>
      </c>
      <c r="F50" s="24">
        <v>350</v>
      </c>
      <c r="G50" s="21" t="s">
        <v>15</v>
      </c>
      <c r="H50" s="21"/>
      <c r="I50" s="39">
        <f t="shared" ref="I50:I54" si="15">SUM(I51)</f>
        <v>2587550</v>
      </c>
      <c r="J50" s="39">
        <f>SUM(J51)</f>
        <v>2587550</v>
      </c>
      <c r="K50" s="39">
        <f>SUM(K51)</f>
        <v>0</v>
      </c>
      <c r="L50" s="44"/>
    </row>
    <row r="51" s="4" customFormat="1" ht="19" customHeight="1" spans="1:12">
      <c r="A51" s="31" t="s">
        <v>97</v>
      </c>
      <c r="B51" s="26" t="s">
        <v>98</v>
      </c>
      <c r="C51" s="27">
        <v>7393</v>
      </c>
      <c r="D51" s="28">
        <v>920</v>
      </c>
      <c r="E51" s="28">
        <v>6473</v>
      </c>
      <c r="F51" s="29">
        <v>350</v>
      </c>
      <c r="G51" s="30">
        <v>1</v>
      </c>
      <c r="H51" s="30">
        <v>0</v>
      </c>
      <c r="I51" s="41">
        <f>J51+K51</f>
        <v>2587550</v>
      </c>
      <c r="J51" s="41">
        <f>ROUND((C51*F51*G51),0)</f>
        <v>2587550</v>
      </c>
      <c r="K51" s="41">
        <f>ROUND((C51*F51*H51),0)</f>
        <v>0</v>
      </c>
      <c r="L51" s="43"/>
    </row>
    <row r="52" ht="19" customHeight="1" spans="1:12">
      <c r="A52" s="21" t="s">
        <v>99</v>
      </c>
      <c r="B52" s="21"/>
      <c r="C52" s="25">
        <v>3989</v>
      </c>
      <c r="D52" s="35">
        <v>1448</v>
      </c>
      <c r="E52" s="35">
        <v>2541</v>
      </c>
      <c r="F52" s="24">
        <v>350</v>
      </c>
      <c r="G52" s="21" t="s">
        <v>15</v>
      </c>
      <c r="H52" s="21"/>
      <c r="I52" s="39">
        <f t="shared" si="15"/>
        <v>1396150</v>
      </c>
      <c r="J52" s="39">
        <f>SUM(J53)</f>
        <v>1116920</v>
      </c>
      <c r="K52" s="39">
        <f>SUM(K53)</f>
        <v>279230</v>
      </c>
      <c r="L52" s="44"/>
    </row>
    <row r="53" s="4" customFormat="1" ht="19" customHeight="1" spans="1:12">
      <c r="A53" s="31" t="s">
        <v>99</v>
      </c>
      <c r="B53" s="26" t="s">
        <v>100</v>
      </c>
      <c r="C53" s="27">
        <v>3989</v>
      </c>
      <c r="D53" s="28">
        <v>1448</v>
      </c>
      <c r="E53" s="28">
        <v>2541</v>
      </c>
      <c r="F53" s="29">
        <v>350</v>
      </c>
      <c r="G53" s="30">
        <v>0.8</v>
      </c>
      <c r="H53" s="30">
        <v>0.2</v>
      </c>
      <c r="I53" s="41">
        <f>J53+K53</f>
        <v>1396150</v>
      </c>
      <c r="J53" s="41">
        <f>ROUND((C53*F53*G53),0)</f>
        <v>1116920</v>
      </c>
      <c r="K53" s="41">
        <f>ROUND((C53*F53*H53),0)</f>
        <v>279230</v>
      </c>
      <c r="L53" s="43"/>
    </row>
    <row r="54" ht="19" customHeight="1" spans="1:12">
      <c r="A54" s="21" t="s">
        <v>101</v>
      </c>
      <c r="B54" s="21"/>
      <c r="C54" s="25">
        <v>8790</v>
      </c>
      <c r="D54" s="35">
        <v>3011</v>
      </c>
      <c r="E54" s="35">
        <v>5779</v>
      </c>
      <c r="F54" s="24">
        <v>350</v>
      </c>
      <c r="G54" s="21" t="s">
        <v>15</v>
      </c>
      <c r="H54" s="21"/>
      <c r="I54" s="39">
        <f t="shared" si="15"/>
        <v>3076500</v>
      </c>
      <c r="J54" s="39">
        <f>SUM(J55)</f>
        <v>2461200</v>
      </c>
      <c r="K54" s="39">
        <f>SUM(K55)</f>
        <v>615300</v>
      </c>
      <c r="L54" s="44"/>
    </row>
    <row r="55" s="4" customFormat="1" ht="19" customHeight="1" spans="1:12">
      <c r="A55" s="31" t="s">
        <v>101</v>
      </c>
      <c r="B55" s="26" t="s">
        <v>102</v>
      </c>
      <c r="C55" s="27">
        <v>8790</v>
      </c>
      <c r="D55" s="28">
        <v>3011</v>
      </c>
      <c r="E55" s="28">
        <v>5779</v>
      </c>
      <c r="F55" s="29">
        <v>350</v>
      </c>
      <c r="G55" s="30">
        <v>0.8</v>
      </c>
      <c r="H55" s="30">
        <v>0.2</v>
      </c>
      <c r="I55" s="41">
        <f>J55+K55</f>
        <v>3076500</v>
      </c>
      <c r="J55" s="41">
        <f>ROUND((C55*F55*G55),0)</f>
        <v>2461200</v>
      </c>
      <c r="K55" s="41">
        <f>ROUND((C55*F55*H55),0)</f>
        <v>615300</v>
      </c>
      <c r="L55" s="43"/>
    </row>
    <row r="56" ht="19" customHeight="1" spans="1:12">
      <c r="A56" s="21" t="s">
        <v>103</v>
      </c>
      <c r="B56" s="21"/>
      <c r="C56" s="25">
        <v>4153</v>
      </c>
      <c r="D56" s="35">
        <v>835</v>
      </c>
      <c r="E56" s="35">
        <v>3318</v>
      </c>
      <c r="F56" s="24">
        <v>350</v>
      </c>
      <c r="G56" s="21" t="s">
        <v>15</v>
      </c>
      <c r="H56" s="21"/>
      <c r="I56" s="39">
        <f>SUM(I57)</f>
        <v>1453550</v>
      </c>
      <c r="J56" s="39">
        <f>SUM(J57)</f>
        <v>1453550</v>
      </c>
      <c r="K56" s="39">
        <f>SUM(K57)</f>
        <v>0</v>
      </c>
      <c r="L56" s="44"/>
    </row>
    <row r="57" s="4" customFormat="1" ht="19" customHeight="1" spans="1:12">
      <c r="A57" s="31" t="s">
        <v>103</v>
      </c>
      <c r="B57" s="26" t="s">
        <v>104</v>
      </c>
      <c r="C57" s="27">
        <v>4153</v>
      </c>
      <c r="D57" s="28">
        <v>835</v>
      </c>
      <c r="E57" s="28">
        <v>3318</v>
      </c>
      <c r="F57" s="29">
        <v>350</v>
      </c>
      <c r="G57" s="30">
        <v>1</v>
      </c>
      <c r="H57" s="30">
        <v>0</v>
      </c>
      <c r="I57" s="41">
        <f>J57+K57</f>
        <v>1453550</v>
      </c>
      <c r="J57" s="41">
        <f>ROUND((C57*F57*G57),0)</f>
        <v>1453550</v>
      </c>
      <c r="K57" s="41">
        <f>ROUND((C57*F57*H57),0)</f>
        <v>0</v>
      </c>
      <c r="L57" s="43"/>
    </row>
    <row r="58" ht="19" customHeight="1" spans="1:12">
      <c r="A58" s="21" t="s">
        <v>105</v>
      </c>
      <c r="B58" s="21"/>
      <c r="C58" s="25">
        <v>39723</v>
      </c>
      <c r="D58" s="25">
        <v>10803</v>
      </c>
      <c r="E58" s="25">
        <v>28920</v>
      </c>
      <c r="F58" s="24">
        <v>350</v>
      </c>
      <c r="G58" s="21" t="s">
        <v>15</v>
      </c>
      <c r="H58" s="21"/>
      <c r="I58" s="39">
        <f>SUM(I59:I62)</f>
        <v>13903050</v>
      </c>
      <c r="J58" s="39">
        <f>SUM(J59:J62)</f>
        <v>12984650</v>
      </c>
      <c r="K58" s="39">
        <f>SUM(K59:K62)</f>
        <v>918400</v>
      </c>
      <c r="L58" s="44"/>
    </row>
    <row r="59" s="4" customFormat="1" ht="19" customHeight="1" spans="1:12">
      <c r="A59" s="31" t="s">
        <v>106</v>
      </c>
      <c r="B59" s="26" t="s">
        <v>107</v>
      </c>
      <c r="C59" s="27">
        <v>1223</v>
      </c>
      <c r="D59" s="28">
        <v>31</v>
      </c>
      <c r="E59" s="28">
        <v>1192</v>
      </c>
      <c r="F59" s="29">
        <v>350</v>
      </c>
      <c r="G59" s="30">
        <v>0.6</v>
      </c>
      <c r="H59" s="30">
        <v>0.4</v>
      </c>
      <c r="I59" s="41">
        <f t="shared" ref="I59:I62" si="16">J59+K59</f>
        <v>428050</v>
      </c>
      <c r="J59" s="41">
        <f t="shared" ref="J59:J62" si="17">ROUND((C59*F59*G59),0)</f>
        <v>256830</v>
      </c>
      <c r="K59" s="41">
        <f t="shared" ref="K59:K62" si="18">ROUND((C59*F59*H59),0)</f>
        <v>171220</v>
      </c>
      <c r="L59" s="43"/>
    </row>
    <row r="60" s="4" customFormat="1" ht="19" customHeight="1" spans="1:12">
      <c r="A60" s="31" t="s">
        <v>108</v>
      </c>
      <c r="B60" s="26" t="s">
        <v>109</v>
      </c>
      <c r="C60" s="27">
        <v>5337</v>
      </c>
      <c r="D60" s="28">
        <v>0</v>
      </c>
      <c r="E60" s="28">
        <v>5337</v>
      </c>
      <c r="F60" s="29">
        <v>350</v>
      </c>
      <c r="G60" s="30">
        <v>0.6</v>
      </c>
      <c r="H60" s="30">
        <v>0.4</v>
      </c>
      <c r="I60" s="41">
        <f t="shared" si="16"/>
        <v>1867950</v>
      </c>
      <c r="J60" s="41">
        <f t="shared" si="17"/>
        <v>1120770</v>
      </c>
      <c r="K60" s="41">
        <f t="shared" si="18"/>
        <v>747180</v>
      </c>
      <c r="L60" s="43"/>
    </row>
    <row r="61" s="4" customFormat="1" ht="19" customHeight="1" spans="1:12">
      <c r="A61" s="31" t="s">
        <v>110</v>
      </c>
      <c r="B61" s="26" t="s">
        <v>111</v>
      </c>
      <c r="C61" s="27">
        <v>13805</v>
      </c>
      <c r="D61" s="28">
        <v>4064</v>
      </c>
      <c r="E61" s="28">
        <v>9741</v>
      </c>
      <c r="F61" s="29">
        <v>350</v>
      </c>
      <c r="G61" s="30">
        <v>1</v>
      </c>
      <c r="H61" s="30">
        <v>0</v>
      </c>
      <c r="I61" s="41">
        <f t="shared" si="16"/>
        <v>4831750</v>
      </c>
      <c r="J61" s="41">
        <f t="shared" si="17"/>
        <v>4831750</v>
      </c>
      <c r="K61" s="41">
        <f t="shared" si="18"/>
        <v>0</v>
      </c>
      <c r="L61" s="43"/>
    </row>
    <row r="62" s="4" customFormat="1" ht="19" customHeight="1" spans="1:12">
      <c r="A62" s="31" t="s">
        <v>112</v>
      </c>
      <c r="B62" s="26" t="s">
        <v>113</v>
      </c>
      <c r="C62" s="27">
        <v>19358</v>
      </c>
      <c r="D62" s="28">
        <v>6708</v>
      </c>
      <c r="E62" s="28">
        <v>12650</v>
      </c>
      <c r="F62" s="29">
        <v>350</v>
      </c>
      <c r="G62" s="30">
        <v>1</v>
      </c>
      <c r="H62" s="30">
        <v>0</v>
      </c>
      <c r="I62" s="41">
        <f t="shared" si="16"/>
        <v>6775300</v>
      </c>
      <c r="J62" s="41">
        <f t="shared" si="17"/>
        <v>6775300</v>
      </c>
      <c r="K62" s="41">
        <f t="shared" si="18"/>
        <v>0</v>
      </c>
      <c r="L62" s="43"/>
    </row>
    <row r="63" ht="19" customHeight="1" spans="1:12">
      <c r="A63" s="21" t="s">
        <v>114</v>
      </c>
      <c r="B63" s="21"/>
      <c r="C63" s="25">
        <v>14760</v>
      </c>
      <c r="D63" s="35">
        <v>2614</v>
      </c>
      <c r="E63" s="35">
        <v>12146</v>
      </c>
      <c r="F63" s="24">
        <v>350</v>
      </c>
      <c r="G63" s="21" t="s">
        <v>15</v>
      </c>
      <c r="H63" s="21"/>
      <c r="I63" s="39">
        <f t="shared" ref="I63:K63" si="19">SUM(I64)</f>
        <v>5166000</v>
      </c>
      <c r="J63" s="39">
        <f t="shared" si="19"/>
        <v>5166000</v>
      </c>
      <c r="K63" s="39">
        <f t="shared" si="19"/>
        <v>0</v>
      </c>
      <c r="L63" s="44"/>
    </row>
    <row r="64" s="4" customFormat="1" ht="19" customHeight="1" spans="1:12">
      <c r="A64" s="31" t="s">
        <v>114</v>
      </c>
      <c r="B64" s="26" t="s">
        <v>115</v>
      </c>
      <c r="C64" s="27">
        <v>14760</v>
      </c>
      <c r="D64" s="28">
        <v>2614</v>
      </c>
      <c r="E64" s="28">
        <v>12146</v>
      </c>
      <c r="F64" s="29">
        <v>350</v>
      </c>
      <c r="G64" s="30">
        <v>1</v>
      </c>
      <c r="H64" s="30">
        <v>0</v>
      </c>
      <c r="I64" s="41">
        <f>J64+K64</f>
        <v>5166000</v>
      </c>
      <c r="J64" s="41">
        <f>ROUND((C64*F64*G64),0)</f>
        <v>5166000</v>
      </c>
      <c r="K64" s="41">
        <f>ROUND((C64*F64*H64),0)</f>
        <v>0</v>
      </c>
      <c r="L64" s="43"/>
    </row>
    <row r="65" ht="19" customHeight="1" spans="1:15">
      <c r="A65" s="21" t="s">
        <v>116</v>
      </c>
      <c r="B65" s="21"/>
      <c r="C65" s="25">
        <v>15492</v>
      </c>
      <c r="D65" s="35">
        <v>49</v>
      </c>
      <c r="E65" s="35">
        <v>15443</v>
      </c>
      <c r="F65" s="24">
        <v>350</v>
      </c>
      <c r="G65" s="21" t="s">
        <v>15</v>
      </c>
      <c r="H65" s="21"/>
      <c r="I65" s="39">
        <f t="shared" ref="I65:K65" si="20">SUM(I66)</f>
        <v>5422200</v>
      </c>
      <c r="J65" s="39">
        <f t="shared" si="20"/>
        <v>5422200</v>
      </c>
      <c r="K65" s="39">
        <f t="shared" si="20"/>
        <v>0</v>
      </c>
      <c r="L65" s="44"/>
      <c r="O65"/>
    </row>
    <row r="66" s="4" customFormat="1" ht="19" customHeight="1" spans="1:12">
      <c r="A66" s="31" t="s">
        <v>116</v>
      </c>
      <c r="B66" s="26" t="s">
        <v>117</v>
      </c>
      <c r="C66" s="27">
        <v>15492</v>
      </c>
      <c r="D66" s="28">
        <v>49</v>
      </c>
      <c r="E66" s="28">
        <v>15443</v>
      </c>
      <c r="F66" s="29">
        <v>350</v>
      </c>
      <c r="G66" s="30">
        <v>1</v>
      </c>
      <c r="H66" s="30">
        <v>0</v>
      </c>
      <c r="I66" s="41">
        <f>J66+K66</f>
        <v>5422200</v>
      </c>
      <c r="J66" s="41">
        <f>ROUND((C66*F66*G66),0)</f>
        <v>5422200</v>
      </c>
      <c r="K66" s="41">
        <f>ROUND((C66*F66*H66),0)</f>
        <v>0</v>
      </c>
      <c r="L66" s="43"/>
    </row>
    <row r="67" ht="19" customHeight="1" spans="1:12">
      <c r="A67" s="21" t="s">
        <v>118</v>
      </c>
      <c r="B67" s="21"/>
      <c r="C67" s="25">
        <v>9610</v>
      </c>
      <c r="D67" s="35">
        <v>1545</v>
      </c>
      <c r="E67" s="35">
        <v>8065</v>
      </c>
      <c r="F67" s="24">
        <v>350</v>
      </c>
      <c r="G67" s="21" t="s">
        <v>15</v>
      </c>
      <c r="H67" s="21"/>
      <c r="I67" s="39">
        <f t="shared" ref="I67:K67" si="21">SUM(I68)</f>
        <v>3363500</v>
      </c>
      <c r="J67" s="39">
        <f t="shared" si="21"/>
        <v>3363500</v>
      </c>
      <c r="K67" s="39">
        <f t="shared" si="21"/>
        <v>0</v>
      </c>
      <c r="L67" s="44"/>
    </row>
    <row r="68" s="4" customFormat="1" ht="19" customHeight="1" spans="1:12">
      <c r="A68" s="31" t="s">
        <v>118</v>
      </c>
      <c r="B68" s="26" t="s">
        <v>119</v>
      </c>
      <c r="C68" s="27">
        <v>9610</v>
      </c>
      <c r="D68" s="28">
        <v>1545</v>
      </c>
      <c r="E68" s="28">
        <v>8065</v>
      </c>
      <c r="F68" s="29">
        <v>350</v>
      </c>
      <c r="G68" s="30">
        <v>1</v>
      </c>
      <c r="H68" s="30">
        <v>0</v>
      </c>
      <c r="I68" s="41">
        <f>J68+K68</f>
        <v>3363500</v>
      </c>
      <c r="J68" s="41">
        <f>ROUND((C68*F68*G68),0)</f>
        <v>3363500</v>
      </c>
      <c r="K68" s="41">
        <f>ROUND((C68*F68*H68),0)</f>
        <v>0</v>
      </c>
      <c r="L68" s="43"/>
    </row>
    <row r="69" ht="19" customHeight="1" spans="1:12">
      <c r="A69" s="21" t="s">
        <v>120</v>
      </c>
      <c r="B69" s="21"/>
      <c r="C69" s="25">
        <v>5060</v>
      </c>
      <c r="D69" s="25">
        <v>266</v>
      </c>
      <c r="E69" s="25">
        <v>4794</v>
      </c>
      <c r="F69" s="24">
        <v>350</v>
      </c>
      <c r="G69" s="21" t="s">
        <v>15</v>
      </c>
      <c r="H69" s="21"/>
      <c r="I69" s="47">
        <f>SUM(I70:I74)</f>
        <v>1771000</v>
      </c>
      <c r="J69" s="47">
        <f>SUM(J70:J74)</f>
        <v>1771000</v>
      </c>
      <c r="K69" s="47">
        <f>SUM(K70:K74)</f>
        <v>0</v>
      </c>
      <c r="L69" s="48"/>
    </row>
    <row r="70" s="4" customFormat="1" ht="19" customHeight="1" spans="1:12">
      <c r="A70" s="31" t="s">
        <v>121</v>
      </c>
      <c r="B70" s="26" t="s">
        <v>122</v>
      </c>
      <c r="C70" s="27">
        <v>0</v>
      </c>
      <c r="D70" s="28">
        <v>0</v>
      </c>
      <c r="E70" s="28">
        <v>0</v>
      </c>
      <c r="F70" s="29">
        <v>350</v>
      </c>
      <c r="G70" s="30">
        <v>0.6</v>
      </c>
      <c r="H70" s="30">
        <v>0.4</v>
      </c>
      <c r="I70" s="41">
        <f t="shared" ref="I70:I74" si="22">J70+K70</f>
        <v>0</v>
      </c>
      <c r="J70" s="41">
        <f t="shared" ref="J70:J74" si="23">ROUND((C70*F70*G70),0)</f>
        <v>0</v>
      </c>
      <c r="K70" s="41">
        <f t="shared" ref="K70:K74" si="24">ROUND((C70*F70*H70),0)</f>
        <v>0</v>
      </c>
      <c r="L70" s="43"/>
    </row>
    <row r="71" s="4" customFormat="1" ht="19" customHeight="1" spans="1:12">
      <c r="A71" s="31" t="s">
        <v>123</v>
      </c>
      <c r="B71" s="26" t="s">
        <v>124</v>
      </c>
      <c r="C71" s="27">
        <v>81</v>
      </c>
      <c r="D71" s="28">
        <v>0</v>
      </c>
      <c r="E71" s="28">
        <v>81</v>
      </c>
      <c r="F71" s="29">
        <v>350</v>
      </c>
      <c r="G71" s="30">
        <v>1</v>
      </c>
      <c r="H71" s="30">
        <v>0</v>
      </c>
      <c r="I71" s="41">
        <f t="shared" si="22"/>
        <v>28350</v>
      </c>
      <c r="J71" s="41">
        <f t="shared" si="23"/>
        <v>28350</v>
      </c>
      <c r="K71" s="41">
        <f t="shared" si="24"/>
        <v>0</v>
      </c>
      <c r="L71" s="43"/>
    </row>
    <row r="72" s="4" customFormat="1" ht="19" customHeight="1" spans="1:12">
      <c r="A72" s="31" t="s">
        <v>125</v>
      </c>
      <c r="B72" s="26" t="s">
        <v>126</v>
      </c>
      <c r="C72" s="27">
        <v>3342</v>
      </c>
      <c r="D72" s="28">
        <v>65</v>
      </c>
      <c r="E72" s="28">
        <v>3277</v>
      </c>
      <c r="F72" s="29">
        <v>350</v>
      </c>
      <c r="G72" s="30">
        <v>1</v>
      </c>
      <c r="H72" s="30">
        <v>0</v>
      </c>
      <c r="I72" s="41">
        <f t="shared" si="22"/>
        <v>1169700</v>
      </c>
      <c r="J72" s="41">
        <f t="shared" si="23"/>
        <v>1169700</v>
      </c>
      <c r="K72" s="41">
        <f t="shared" si="24"/>
        <v>0</v>
      </c>
      <c r="L72" s="43"/>
    </row>
    <row r="73" s="4" customFormat="1" ht="19" customHeight="1" spans="1:12">
      <c r="A73" s="31" t="s">
        <v>127</v>
      </c>
      <c r="B73" s="26" t="s">
        <v>128</v>
      </c>
      <c r="C73" s="27">
        <v>1485</v>
      </c>
      <c r="D73" s="28">
        <v>162</v>
      </c>
      <c r="E73" s="28">
        <v>1323</v>
      </c>
      <c r="F73" s="29">
        <v>350</v>
      </c>
      <c r="G73" s="30">
        <v>1</v>
      </c>
      <c r="H73" s="30">
        <v>0</v>
      </c>
      <c r="I73" s="41">
        <f t="shared" si="22"/>
        <v>519750</v>
      </c>
      <c r="J73" s="41">
        <f t="shared" si="23"/>
        <v>519750</v>
      </c>
      <c r="K73" s="41">
        <f t="shared" si="24"/>
        <v>0</v>
      </c>
      <c r="L73" s="43"/>
    </row>
    <row r="74" s="4" customFormat="1" ht="19" customHeight="1" spans="1:12">
      <c r="A74" s="31" t="s">
        <v>129</v>
      </c>
      <c r="B74" s="26" t="s">
        <v>130</v>
      </c>
      <c r="C74" s="27">
        <v>152</v>
      </c>
      <c r="D74" s="28">
        <v>39</v>
      </c>
      <c r="E74" s="28">
        <v>113</v>
      </c>
      <c r="F74" s="29">
        <v>350</v>
      </c>
      <c r="G74" s="30">
        <v>1</v>
      </c>
      <c r="H74" s="30">
        <v>0</v>
      </c>
      <c r="I74" s="41">
        <f t="shared" si="22"/>
        <v>53200</v>
      </c>
      <c r="J74" s="41">
        <f t="shared" si="23"/>
        <v>53200</v>
      </c>
      <c r="K74" s="41">
        <f t="shared" si="24"/>
        <v>0</v>
      </c>
      <c r="L74" s="43"/>
    </row>
    <row r="75" ht="19" customHeight="1" spans="1:12">
      <c r="A75" s="21" t="s">
        <v>131</v>
      </c>
      <c r="B75" s="21"/>
      <c r="C75" s="25">
        <v>2960</v>
      </c>
      <c r="D75" s="35">
        <v>125</v>
      </c>
      <c r="E75" s="35">
        <v>2835</v>
      </c>
      <c r="F75" s="24">
        <v>350</v>
      </c>
      <c r="G75" s="21" t="s">
        <v>15</v>
      </c>
      <c r="H75" s="21"/>
      <c r="I75" s="39">
        <f t="shared" ref="I75:K75" si="25">SUM(I76)</f>
        <v>1036000</v>
      </c>
      <c r="J75" s="39">
        <f t="shared" si="25"/>
        <v>1036000</v>
      </c>
      <c r="K75" s="39">
        <f t="shared" si="25"/>
        <v>0</v>
      </c>
      <c r="L75" s="44"/>
    </row>
    <row r="76" s="4" customFormat="1" ht="19" customHeight="1" spans="1:12">
      <c r="A76" s="31" t="s">
        <v>131</v>
      </c>
      <c r="B76" s="26" t="s">
        <v>132</v>
      </c>
      <c r="C76" s="27">
        <v>2960</v>
      </c>
      <c r="D76" s="28">
        <v>125</v>
      </c>
      <c r="E76" s="28">
        <v>2835</v>
      </c>
      <c r="F76" s="29">
        <v>350</v>
      </c>
      <c r="G76" s="30">
        <v>1</v>
      </c>
      <c r="H76" s="30">
        <v>0</v>
      </c>
      <c r="I76" s="41">
        <f>J76+K76</f>
        <v>1036000</v>
      </c>
      <c r="J76" s="41">
        <f>ROUND((C76*F76*G76),0)</f>
        <v>1036000</v>
      </c>
      <c r="K76" s="41">
        <f>ROUND((C76*F76*H76),0)</f>
        <v>0</v>
      </c>
      <c r="L76" s="43"/>
    </row>
    <row r="77" ht="19" customHeight="1" spans="1:12">
      <c r="A77" s="21" t="s">
        <v>133</v>
      </c>
      <c r="B77" s="21"/>
      <c r="C77" s="25">
        <v>1606</v>
      </c>
      <c r="D77" s="35">
        <v>0</v>
      </c>
      <c r="E77" s="35">
        <v>1606</v>
      </c>
      <c r="F77" s="24">
        <v>350</v>
      </c>
      <c r="G77" s="21" t="s">
        <v>15</v>
      </c>
      <c r="H77" s="21"/>
      <c r="I77" s="39">
        <f t="shared" ref="I77:K77" si="26">SUM(I78)</f>
        <v>562100</v>
      </c>
      <c r="J77" s="39">
        <f t="shared" si="26"/>
        <v>562100</v>
      </c>
      <c r="K77" s="39">
        <f t="shared" si="26"/>
        <v>0</v>
      </c>
      <c r="L77" s="44"/>
    </row>
    <row r="78" s="4" customFormat="1" ht="19" customHeight="1" spans="1:12">
      <c r="A78" s="31" t="s">
        <v>133</v>
      </c>
      <c r="B78" s="26" t="s">
        <v>134</v>
      </c>
      <c r="C78" s="27">
        <v>1606</v>
      </c>
      <c r="D78" s="28">
        <v>0</v>
      </c>
      <c r="E78" s="28">
        <v>1606</v>
      </c>
      <c r="F78" s="29">
        <v>350</v>
      </c>
      <c r="G78" s="30">
        <v>1</v>
      </c>
      <c r="H78" s="30">
        <v>0</v>
      </c>
      <c r="I78" s="41">
        <f>J78+K78</f>
        <v>562100</v>
      </c>
      <c r="J78" s="41">
        <f>ROUND((C78*F78*G78),0)</f>
        <v>562100</v>
      </c>
      <c r="K78" s="41">
        <f>ROUND((C78*F78*H78),0)</f>
        <v>0</v>
      </c>
      <c r="L78" s="43"/>
    </row>
    <row r="79" ht="19" customHeight="1" spans="1:12">
      <c r="A79" s="21" t="s">
        <v>135</v>
      </c>
      <c r="B79" s="21"/>
      <c r="C79" s="25">
        <v>5381</v>
      </c>
      <c r="D79" s="35">
        <v>320</v>
      </c>
      <c r="E79" s="35">
        <v>5061</v>
      </c>
      <c r="F79" s="24">
        <v>350</v>
      </c>
      <c r="G79" s="21" t="s">
        <v>15</v>
      </c>
      <c r="H79" s="21"/>
      <c r="I79" s="39">
        <f t="shared" ref="I79:K79" si="27">SUM(I80)</f>
        <v>1883350</v>
      </c>
      <c r="J79" s="39">
        <f t="shared" si="27"/>
        <v>1883350</v>
      </c>
      <c r="K79" s="39">
        <f t="shared" si="27"/>
        <v>0</v>
      </c>
      <c r="L79" s="44"/>
    </row>
    <row r="80" s="4" customFormat="1" ht="19" customHeight="1" spans="1:12">
      <c r="A80" s="31" t="s">
        <v>135</v>
      </c>
      <c r="B80" s="26" t="s">
        <v>136</v>
      </c>
      <c r="C80" s="27">
        <v>5381</v>
      </c>
      <c r="D80" s="28">
        <v>320</v>
      </c>
      <c r="E80" s="28">
        <v>5061</v>
      </c>
      <c r="F80" s="29">
        <v>350</v>
      </c>
      <c r="G80" s="30">
        <v>1</v>
      </c>
      <c r="H80" s="30">
        <v>0</v>
      </c>
      <c r="I80" s="41">
        <f>J80+K80</f>
        <v>1883350</v>
      </c>
      <c r="J80" s="41">
        <f>ROUND((C80*F80*G80),0)</f>
        <v>1883350</v>
      </c>
      <c r="K80" s="41">
        <f>ROUND((C80*F80*H80),0)</f>
        <v>0</v>
      </c>
      <c r="L80" s="43"/>
    </row>
    <row r="81" ht="19" customHeight="1" spans="1:12">
      <c r="A81" s="21" t="s">
        <v>137</v>
      </c>
      <c r="B81" s="21"/>
      <c r="C81" s="25">
        <v>14547</v>
      </c>
      <c r="D81" s="35">
        <v>26</v>
      </c>
      <c r="E81" s="35">
        <v>14521</v>
      </c>
      <c r="F81" s="24">
        <v>350</v>
      </c>
      <c r="G81" s="21" t="s">
        <v>15</v>
      </c>
      <c r="H81" s="21"/>
      <c r="I81" s="39">
        <f t="shared" ref="I81:K81" si="28">SUM(I82)</f>
        <v>5091450</v>
      </c>
      <c r="J81" s="39">
        <f t="shared" si="28"/>
        <v>5091450</v>
      </c>
      <c r="K81" s="39">
        <f t="shared" si="28"/>
        <v>0</v>
      </c>
      <c r="L81" s="44"/>
    </row>
    <row r="82" s="4" customFormat="1" ht="19" customHeight="1" spans="1:12">
      <c r="A82" s="31" t="s">
        <v>137</v>
      </c>
      <c r="B82" s="26" t="s">
        <v>138</v>
      </c>
      <c r="C82" s="27">
        <v>14547</v>
      </c>
      <c r="D82" s="28">
        <v>26</v>
      </c>
      <c r="E82" s="28">
        <v>14521</v>
      </c>
      <c r="F82" s="29">
        <v>350</v>
      </c>
      <c r="G82" s="30">
        <v>1</v>
      </c>
      <c r="H82" s="30">
        <v>0</v>
      </c>
      <c r="I82" s="41">
        <f>J82+K82</f>
        <v>5091450</v>
      </c>
      <c r="J82" s="41">
        <f>ROUND((C82*F82*G82),0)</f>
        <v>5091450</v>
      </c>
      <c r="K82" s="41">
        <f>ROUND((C82*F82*H82),0)</f>
        <v>0</v>
      </c>
      <c r="L82" s="43"/>
    </row>
    <row r="83" ht="19" customHeight="1" spans="1:12">
      <c r="A83" s="21" t="s">
        <v>139</v>
      </c>
      <c r="B83" s="21"/>
      <c r="C83" s="25">
        <v>43870</v>
      </c>
      <c r="D83" s="25">
        <v>2792</v>
      </c>
      <c r="E83" s="25">
        <v>41078</v>
      </c>
      <c r="F83" s="24">
        <v>350</v>
      </c>
      <c r="G83" s="21" t="s">
        <v>15</v>
      </c>
      <c r="H83" s="21"/>
      <c r="I83" s="39">
        <f>SUM(I84:I88)</f>
        <v>15354500</v>
      </c>
      <c r="J83" s="39">
        <f>SUM(J84:J88)</f>
        <v>12841150</v>
      </c>
      <c r="K83" s="39">
        <f>SUM(K84:K88)</f>
        <v>2513350</v>
      </c>
      <c r="L83" s="44"/>
    </row>
    <row r="84" s="4" customFormat="1" ht="19" customHeight="1" spans="1:12">
      <c r="A84" s="31" t="s">
        <v>140</v>
      </c>
      <c r="B84" s="26" t="s">
        <v>141</v>
      </c>
      <c r="C84" s="27">
        <v>0</v>
      </c>
      <c r="D84" s="28">
        <v>0</v>
      </c>
      <c r="E84" s="28">
        <v>0</v>
      </c>
      <c r="F84" s="29">
        <v>350</v>
      </c>
      <c r="G84" s="30">
        <v>0.6</v>
      </c>
      <c r="H84" s="30">
        <v>0.4</v>
      </c>
      <c r="I84" s="41">
        <f t="shared" ref="I84:I88" si="29">J84+K84</f>
        <v>0</v>
      </c>
      <c r="J84" s="41">
        <f t="shared" ref="J84:J88" si="30">ROUND((C84*F84*G84),0)</f>
        <v>0</v>
      </c>
      <c r="K84" s="41">
        <f t="shared" ref="K84:K88" si="31">ROUND((C84*F84*H84),0)</f>
        <v>0</v>
      </c>
      <c r="L84" s="43"/>
    </row>
    <row r="85" s="4" customFormat="1" ht="19" customHeight="1" spans="1:12">
      <c r="A85" s="31" t="s">
        <v>142</v>
      </c>
      <c r="B85" s="26" t="s">
        <v>143</v>
      </c>
      <c r="C85" s="27">
        <v>9597</v>
      </c>
      <c r="D85" s="28">
        <v>910</v>
      </c>
      <c r="E85" s="28">
        <v>8687</v>
      </c>
      <c r="F85" s="29">
        <v>350</v>
      </c>
      <c r="G85" s="30">
        <v>0.6</v>
      </c>
      <c r="H85" s="30">
        <v>0.4</v>
      </c>
      <c r="I85" s="41">
        <f t="shared" si="29"/>
        <v>3358950</v>
      </c>
      <c r="J85" s="41">
        <f t="shared" si="30"/>
        <v>2015370</v>
      </c>
      <c r="K85" s="41">
        <f t="shared" si="31"/>
        <v>1343580</v>
      </c>
      <c r="L85" s="43" t="s">
        <v>144</v>
      </c>
    </row>
    <row r="86" s="4" customFormat="1" ht="19" customHeight="1" spans="1:12">
      <c r="A86" s="31" t="s">
        <v>145</v>
      </c>
      <c r="B86" s="26" t="s">
        <v>146</v>
      </c>
      <c r="C86" s="27">
        <v>11322</v>
      </c>
      <c r="D86" s="28">
        <v>0</v>
      </c>
      <c r="E86" s="28">
        <v>11322</v>
      </c>
      <c r="F86" s="29">
        <v>350</v>
      </c>
      <c r="G86" s="30">
        <v>0.8</v>
      </c>
      <c r="H86" s="30">
        <v>0.2</v>
      </c>
      <c r="I86" s="41">
        <f t="shared" si="29"/>
        <v>3962700</v>
      </c>
      <c r="J86" s="41">
        <f t="shared" si="30"/>
        <v>3170160</v>
      </c>
      <c r="K86" s="41">
        <f t="shared" si="31"/>
        <v>792540</v>
      </c>
      <c r="L86" s="43" t="s">
        <v>147</v>
      </c>
    </row>
    <row r="87" s="4" customFormat="1" ht="19" customHeight="1" spans="1:12">
      <c r="A87" s="31" t="s">
        <v>148</v>
      </c>
      <c r="B87" s="26" t="s">
        <v>149</v>
      </c>
      <c r="C87" s="27">
        <v>17562</v>
      </c>
      <c r="D87" s="28">
        <v>19</v>
      </c>
      <c r="E87" s="28">
        <v>17543</v>
      </c>
      <c r="F87" s="29">
        <v>350</v>
      </c>
      <c r="G87" s="30">
        <v>1</v>
      </c>
      <c r="H87" s="30">
        <v>0</v>
      </c>
      <c r="I87" s="41">
        <f t="shared" si="29"/>
        <v>6146700</v>
      </c>
      <c r="J87" s="41">
        <f t="shared" si="30"/>
        <v>6146700</v>
      </c>
      <c r="K87" s="41">
        <f t="shared" si="31"/>
        <v>0</v>
      </c>
      <c r="L87" s="43"/>
    </row>
    <row r="88" s="4" customFormat="1" ht="19" customHeight="1" spans="1:12">
      <c r="A88" s="31" t="s">
        <v>150</v>
      </c>
      <c r="B88" s="26" t="s">
        <v>151</v>
      </c>
      <c r="C88" s="27">
        <v>5389</v>
      </c>
      <c r="D88" s="28">
        <v>1863</v>
      </c>
      <c r="E88" s="28">
        <v>3526</v>
      </c>
      <c r="F88" s="29">
        <v>350</v>
      </c>
      <c r="G88" s="30">
        <v>0.8</v>
      </c>
      <c r="H88" s="30">
        <v>0.2</v>
      </c>
      <c r="I88" s="41">
        <f t="shared" si="29"/>
        <v>1886150</v>
      </c>
      <c r="J88" s="41">
        <f t="shared" si="30"/>
        <v>1508920</v>
      </c>
      <c r="K88" s="41">
        <f t="shared" si="31"/>
        <v>377230</v>
      </c>
      <c r="L88" s="43"/>
    </row>
    <row r="89" ht="19" customHeight="1" spans="1:12">
      <c r="A89" s="21" t="s">
        <v>152</v>
      </c>
      <c r="B89" s="21"/>
      <c r="C89" s="25">
        <v>27932</v>
      </c>
      <c r="D89" s="35">
        <v>1260</v>
      </c>
      <c r="E89" s="35">
        <v>26672</v>
      </c>
      <c r="F89" s="24">
        <v>350</v>
      </c>
      <c r="G89" s="21" t="s">
        <v>15</v>
      </c>
      <c r="H89" s="21"/>
      <c r="I89" s="39">
        <f t="shared" ref="I89:K89" si="32">SUM(I90)</f>
        <v>9776200</v>
      </c>
      <c r="J89" s="39">
        <f t="shared" si="32"/>
        <v>7820960</v>
      </c>
      <c r="K89" s="39">
        <f t="shared" si="32"/>
        <v>1955240</v>
      </c>
      <c r="L89" s="44"/>
    </row>
    <row r="90" s="4" customFormat="1" ht="19" customHeight="1" spans="1:12">
      <c r="A90" s="31" t="s">
        <v>152</v>
      </c>
      <c r="B90" s="26" t="s">
        <v>153</v>
      </c>
      <c r="C90" s="27">
        <v>27932</v>
      </c>
      <c r="D90" s="28">
        <v>1260</v>
      </c>
      <c r="E90" s="28">
        <v>26672</v>
      </c>
      <c r="F90" s="29">
        <v>350</v>
      </c>
      <c r="G90" s="30">
        <v>0.8</v>
      </c>
      <c r="H90" s="30">
        <v>0.2</v>
      </c>
      <c r="I90" s="41">
        <f>J90+K90</f>
        <v>9776200</v>
      </c>
      <c r="J90" s="41">
        <f>ROUND((C90*F90*G90),0)</f>
        <v>7820960</v>
      </c>
      <c r="K90" s="41">
        <f>ROUND((C90*F90*H90),0)</f>
        <v>1955240</v>
      </c>
      <c r="L90" s="43"/>
    </row>
    <row r="91" ht="19" customHeight="1" spans="1:12">
      <c r="A91" s="21" t="s">
        <v>154</v>
      </c>
      <c r="B91" s="21"/>
      <c r="C91" s="25">
        <v>0</v>
      </c>
      <c r="D91" s="25">
        <v>0</v>
      </c>
      <c r="E91" s="25">
        <v>0</v>
      </c>
      <c r="F91" s="24">
        <v>350</v>
      </c>
      <c r="G91" s="21" t="s">
        <v>15</v>
      </c>
      <c r="H91" s="21"/>
      <c r="I91" s="39">
        <f>SUM(I92:I93)</f>
        <v>0</v>
      </c>
      <c r="J91" s="39">
        <f>SUM(J92:J93)</f>
        <v>0</v>
      </c>
      <c r="K91" s="39">
        <f>SUM(K92:K93)</f>
        <v>0</v>
      </c>
      <c r="L91" s="44"/>
    </row>
    <row r="92" s="4" customFormat="1" ht="19" customHeight="1" spans="1:12">
      <c r="A92" s="31" t="s">
        <v>155</v>
      </c>
      <c r="B92" s="26" t="s">
        <v>156</v>
      </c>
      <c r="C92" s="27">
        <v>0</v>
      </c>
      <c r="D92" s="28">
        <v>0</v>
      </c>
      <c r="E92" s="28">
        <v>0</v>
      </c>
      <c r="F92" s="29">
        <v>350</v>
      </c>
      <c r="G92" s="30">
        <v>0.6</v>
      </c>
      <c r="H92" s="30">
        <v>0.4</v>
      </c>
      <c r="I92" s="41">
        <f t="shared" ref="I92:I93" si="33">J92+K92</f>
        <v>0</v>
      </c>
      <c r="J92" s="41">
        <f t="shared" ref="J92:J93" si="34">ROUND((C92*F92*G92),0)</f>
        <v>0</v>
      </c>
      <c r="K92" s="41">
        <f t="shared" ref="K92:K93" si="35">ROUND((C92*F92*H92),0)</f>
        <v>0</v>
      </c>
      <c r="L92" s="43"/>
    </row>
    <row r="93" s="4" customFormat="1" ht="19" customHeight="1" spans="1:12">
      <c r="A93" s="31" t="s">
        <v>157</v>
      </c>
      <c r="B93" s="26" t="s">
        <v>158</v>
      </c>
      <c r="C93" s="27">
        <v>0</v>
      </c>
      <c r="D93" s="28">
        <v>0</v>
      </c>
      <c r="E93" s="28">
        <v>0</v>
      </c>
      <c r="F93" s="29">
        <v>350</v>
      </c>
      <c r="G93" s="30">
        <v>1</v>
      </c>
      <c r="H93" s="30">
        <v>0</v>
      </c>
      <c r="I93" s="41">
        <f t="shared" si="33"/>
        <v>0</v>
      </c>
      <c r="J93" s="41">
        <f t="shared" si="34"/>
        <v>0</v>
      </c>
      <c r="K93" s="41">
        <f t="shared" si="35"/>
        <v>0</v>
      </c>
      <c r="L93" s="43"/>
    </row>
    <row r="94" ht="19" customHeight="1" spans="1:12">
      <c r="A94" s="21" t="s">
        <v>159</v>
      </c>
      <c r="B94" s="21"/>
      <c r="C94" s="25">
        <v>484</v>
      </c>
      <c r="D94" s="35">
        <v>0</v>
      </c>
      <c r="E94" s="35">
        <v>484</v>
      </c>
      <c r="F94" s="24">
        <v>350</v>
      </c>
      <c r="G94" s="21" t="s">
        <v>15</v>
      </c>
      <c r="H94" s="21"/>
      <c r="I94" s="39">
        <f t="shared" ref="I94:K94" si="36">SUM(I95)</f>
        <v>169400</v>
      </c>
      <c r="J94" s="39">
        <f t="shared" si="36"/>
        <v>169400</v>
      </c>
      <c r="K94" s="39">
        <f t="shared" si="36"/>
        <v>0</v>
      </c>
      <c r="L94" s="44"/>
    </row>
    <row r="95" s="4" customFormat="1" ht="19" customHeight="1" spans="1:12">
      <c r="A95" s="31" t="s">
        <v>159</v>
      </c>
      <c r="B95" s="26" t="s">
        <v>160</v>
      </c>
      <c r="C95" s="27">
        <v>484</v>
      </c>
      <c r="D95" s="28">
        <v>0</v>
      </c>
      <c r="E95" s="28">
        <v>484</v>
      </c>
      <c r="F95" s="29">
        <v>350</v>
      </c>
      <c r="G95" s="30">
        <v>1</v>
      </c>
      <c r="H95" s="30">
        <v>0</v>
      </c>
      <c r="I95" s="41">
        <f>J95+K95</f>
        <v>169400</v>
      </c>
      <c r="J95" s="41">
        <f>ROUND((C95*F95*G95),0)</f>
        <v>169400</v>
      </c>
      <c r="K95" s="41">
        <f>ROUND((C95*F95*H95),0)</f>
        <v>0</v>
      </c>
      <c r="L95" s="43" t="s">
        <v>161</v>
      </c>
    </row>
    <row r="96" ht="19" customHeight="1" spans="1:12">
      <c r="A96" s="21" t="s">
        <v>162</v>
      </c>
      <c r="B96" s="21"/>
      <c r="C96" s="25">
        <v>601</v>
      </c>
      <c r="D96" s="35">
        <v>0</v>
      </c>
      <c r="E96" s="35">
        <v>601</v>
      </c>
      <c r="F96" s="24">
        <v>350</v>
      </c>
      <c r="G96" s="21" t="s">
        <v>15</v>
      </c>
      <c r="H96" s="21"/>
      <c r="I96" s="39">
        <f t="shared" ref="I96:K96" si="37">SUM(I97)</f>
        <v>210350</v>
      </c>
      <c r="J96" s="39">
        <f t="shared" si="37"/>
        <v>210350</v>
      </c>
      <c r="K96" s="39">
        <f t="shared" si="37"/>
        <v>0</v>
      </c>
      <c r="L96" s="44"/>
    </row>
    <row r="97" s="4" customFormat="1" ht="19" customHeight="1" spans="1:12">
      <c r="A97" s="31" t="s">
        <v>162</v>
      </c>
      <c r="B97" s="26" t="s">
        <v>163</v>
      </c>
      <c r="C97" s="27">
        <v>601</v>
      </c>
      <c r="D97" s="28">
        <v>0</v>
      </c>
      <c r="E97" s="28">
        <v>601</v>
      </c>
      <c r="F97" s="29">
        <v>350</v>
      </c>
      <c r="G97" s="30">
        <v>1</v>
      </c>
      <c r="H97" s="30">
        <v>0</v>
      </c>
      <c r="I97" s="41">
        <f>J97+K97</f>
        <v>210350</v>
      </c>
      <c r="J97" s="41">
        <f>ROUND((C97*F97*G97),0)</f>
        <v>210350</v>
      </c>
      <c r="K97" s="41">
        <f>ROUND((C97*F97*H97),0)</f>
        <v>0</v>
      </c>
      <c r="L97" s="43" t="s">
        <v>164</v>
      </c>
    </row>
    <row r="98" ht="19" customHeight="1" spans="1:12">
      <c r="A98" s="21" t="s">
        <v>165</v>
      </c>
      <c r="B98" s="21"/>
      <c r="C98" s="25">
        <v>0</v>
      </c>
      <c r="D98" s="35">
        <v>0</v>
      </c>
      <c r="E98" s="35">
        <v>0</v>
      </c>
      <c r="F98" s="24">
        <v>350</v>
      </c>
      <c r="G98" s="21" t="s">
        <v>15</v>
      </c>
      <c r="H98" s="21"/>
      <c r="I98" s="39">
        <f t="shared" ref="I98:K98" si="38">SUM(I99)</f>
        <v>0</v>
      </c>
      <c r="J98" s="39">
        <f t="shared" si="38"/>
        <v>0</v>
      </c>
      <c r="K98" s="39">
        <f t="shared" si="38"/>
        <v>0</v>
      </c>
      <c r="L98" s="44"/>
    </row>
    <row r="99" s="4" customFormat="1" ht="19" customHeight="1" spans="1:12">
      <c r="A99" s="31" t="s">
        <v>165</v>
      </c>
      <c r="B99" s="26" t="s">
        <v>166</v>
      </c>
      <c r="C99" s="27">
        <v>0</v>
      </c>
      <c r="D99" s="28">
        <v>0</v>
      </c>
      <c r="E99" s="28">
        <v>0</v>
      </c>
      <c r="F99" s="29">
        <v>350</v>
      </c>
      <c r="G99" s="30">
        <v>1</v>
      </c>
      <c r="H99" s="30">
        <v>0</v>
      </c>
      <c r="I99" s="41">
        <f>J99+K99</f>
        <v>0</v>
      </c>
      <c r="J99" s="41">
        <f>ROUND((C99*F99*G99),0)</f>
        <v>0</v>
      </c>
      <c r="K99" s="41">
        <f>ROUND((C99*F99*H99),0)</f>
        <v>0</v>
      </c>
      <c r="L99" s="43"/>
    </row>
    <row r="100" ht="19" customHeight="1" spans="1:12">
      <c r="A100" s="21" t="s">
        <v>167</v>
      </c>
      <c r="B100" s="21"/>
      <c r="C100" s="25">
        <v>78014</v>
      </c>
      <c r="D100" s="35">
        <v>242</v>
      </c>
      <c r="E100" s="35">
        <v>77772</v>
      </c>
      <c r="F100" s="24">
        <v>350</v>
      </c>
      <c r="G100" s="21" t="s">
        <v>15</v>
      </c>
      <c r="H100" s="21"/>
      <c r="I100" s="39">
        <f t="shared" ref="I100:K100" si="39">SUM(I101)</f>
        <v>27304900</v>
      </c>
      <c r="J100" s="39">
        <f t="shared" si="39"/>
        <v>13652450</v>
      </c>
      <c r="K100" s="39">
        <f t="shared" si="39"/>
        <v>13652450</v>
      </c>
      <c r="L100" s="44"/>
    </row>
    <row r="101" s="4" customFormat="1" ht="19" customHeight="1" spans="1:12">
      <c r="A101" s="31" t="s">
        <v>167</v>
      </c>
      <c r="B101" s="26" t="s">
        <v>168</v>
      </c>
      <c r="C101" s="27">
        <v>78014</v>
      </c>
      <c r="D101" s="28">
        <v>242</v>
      </c>
      <c r="E101" s="28">
        <v>77772</v>
      </c>
      <c r="F101" s="29">
        <v>350</v>
      </c>
      <c r="G101" s="30">
        <v>0.5</v>
      </c>
      <c r="H101" s="30">
        <v>0.5</v>
      </c>
      <c r="I101" s="41">
        <f>J101+K101</f>
        <v>27304900</v>
      </c>
      <c r="J101" s="41">
        <f>ROUND((C101*F101*G101),0)</f>
        <v>13652450</v>
      </c>
      <c r="K101" s="41">
        <f>ROUND((C101*F101*H101),0)</f>
        <v>13652450</v>
      </c>
      <c r="L101" s="43"/>
    </row>
    <row r="102" ht="19" customHeight="1" spans="1:12">
      <c r="A102" s="21" t="s">
        <v>169</v>
      </c>
      <c r="B102" s="21"/>
      <c r="C102" s="25">
        <v>25274</v>
      </c>
      <c r="D102" s="46">
        <v>305</v>
      </c>
      <c r="E102" s="46">
        <v>24969</v>
      </c>
      <c r="F102" s="24">
        <v>350</v>
      </c>
      <c r="G102" s="21" t="s">
        <v>15</v>
      </c>
      <c r="H102" s="21"/>
      <c r="I102" s="39">
        <f t="shared" ref="I102:K102" si="40">SUM(I103)</f>
        <v>8845900</v>
      </c>
      <c r="J102" s="39">
        <f t="shared" si="40"/>
        <v>4422950</v>
      </c>
      <c r="K102" s="39">
        <f t="shared" si="40"/>
        <v>4422950</v>
      </c>
      <c r="L102" s="44"/>
    </row>
    <row r="103" s="4" customFormat="1" ht="19" customHeight="1" spans="1:12">
      <c r="A103" s="31" t="s">
        <v>169</v>
      </c>
      <c r="B103" s="26" t="s">
        <v>170</v>
      </c>
      <c r="C103" s="27">
        <v>25274</v>
      </c>
      <c r="D103" s="28">
        <v>305</v>
      </c>
      <c r="E103" s="28">
        <v>24969</v>
      </c>
      <c r="F103" s="29">
        <v>350</v>
      </c>
      <c r="G103" s="30">
        <v>0.5</v>
      </c>
      <c r="H103" s="30">
        <v>0.5</v>
      </c>
      <c r="I103" s="41">
        <f>J103+K103</f>
        <v>8845900</v>
      </c>
      <c r="J103" s="41">
        <f>ROUND((C103*F103*G103),0)</f>
        <v>4422950</v>
      </c>
      <c r="K103" s="41">
        <f>ROUND((C103*F103*H103),0)</f>
        <v>4422950</v>
      </c>
      <c r="L103" s="43"/>
    </row>
    <row r="104" ht="19" customHeight="1" spans="1:12">
      <c r="A104" s="21" t="s">
        <v>171</v>
      </c>
      <c r="B104" s="21"/>
      <c r="C104" s="25">
        <v>54422</v>
      </c>
      <c r="D104" s="25">
        <v>275</v>
      </c>
      <c r="E104" s="25">
        <v>54147</v>
      </c>
      <c r="F104" s="24">
        <v>350</v>
      </c>
      <c r="G104" s="21" t="s">
        <v>15</v>
      </c>
      <c r="H104" s="21"/>
      <c r="I104" s="39">
        <f>SUM(I105:I112)</f>
        <v>19047700</v>
      </c>
      <c r="J104" s="39">
        <f>SUM(J105:J112)</f>
        <v>11396735</v>
      </c>
      <c r="K104" s="39">
        <f>SUM(K105:K112)</f>
        <v>7650965</v>
      </c>
      <c r="L104" s="44"/>
    </row>
    <row r="105" s="4" customFormat="1" ht="19" customHeight="1" spans="1:12">
      <c r="A105" s="31" t="s">
        <v>172</v>
      </c>
      <c r="B105" s="26" t="s">
        <v>173</v>
      </c>
      <c r="C105" s="27">
        <v>444</v>
      </c>
      <c r="D105" s="28">
        <v>222</v>
      </c>
      <c r="E105" s="28">
        <v>222</v>
      </c>
      <c r="F105" s="29">
        <v>350</v>
      </c>
      <c r="G105" s="30">
        <v>0.5</v>
      </c>
      <c r="H105" s="30">
        <v>0.5</v>
      </c>
      <c r="I105" s="41">
        <f t="shared" ref="I105:I112" si="41">J105+K105</f>
        <v>155400</v>
      </c>
      <c r="J105" s="41">
        <f t="shared" ref="J105:J112" si="42">ROUND((C105*F105*G105),0)</f>
        <v>77700</v>
      </c>
      <c r="K105" s="41">
        <f t="shared" ref="K105:K112" si="43">ROUND((C105*F105*H105),0)</f>
        <v>77700</v>
      </c>
      <c r="L105" s="43"/>
    </row>
    <row r="106" s="4" customFormat="1" ht="19" customHeight="1" spans="1:12">
      <c r="A106" s="31" t="s">
        <v>174</v>
      </c>
      <c r="B106" s="26" t="s">
        <v>175</v>
      </c>
      <c r="C106" s="27">
        <v>1463</v>
      </c>
      <c r="D106" s="28">
        <v>0</v>
      </c>
      <c r="E106" s="28">
        <v>1463</v>
      </c>
      <c r="F106" s="29">
        <v>350</v>
      </c>
      <c r="G106" s="30">
        <v>0.5</v>
      </c>
      <c r="H106" s="30">
        <v>0.5</v>
      </c>
      <c r="I106" s="41">
        <f t="shared" si="41"/>
        <v>512050</v>
      </c>
      <c r="J106" s="41">
        <f t="shared" si="42"/>
        <v>256025</v>
      </c>
      <c r="K106" s="41">
        <f t="shared" si="43"/>
        <v>256025</v>
      </c>
      <c r="L106" s="43"/>
    </row>
    <row r="107" s="4" customFormat="1" ht="19" customHeight="1" spans="1:12">
      <c r="A107" s="31" t="s">
        <v>176</v>
      </c>
      <c r="B107" s="26" t="s">
        <v>177</v>
      </c>
      <c r="C107" s="27">
        <v>0</v>
      </c>
      <c r="D107" s="28">
        <v>0</v>
      </c>
      <c r="E107" s="28">
        <v>0</v>
      </c>
      <c r="F107" s="29">
        <v>350</v>
      </c>
      <c r="G107" s="30">
        <v>0.5</v>
      </c>
      <c r="H107" s="30">
        <v>0.5</v>
      </c>
      <c r="I107" s="41">
        <f t="shared" si="41"/>
        <v>0</v>
      </c>
      <c r="J107" s="41">
        <f t="shared" si="42"/>
        <v>0</v>
      </c>
      <c r="K107" s="41">
        <f t="shared" si="43"/>
        <v>0</v>
      </c>
      <c r="L107" s="43"/>
    </row>
    <row r="108" s="4" customFormat="1" ht="19" customHeight="1" spans="1:12">
      <c r="A108" s="31" t="s">
        <v>178</v>
      </c>
      <c r="B108" s="26" t="s">
        <v>179</v>
      </c>
      <c r="C108" s="27">
        <v>4119</v>
      </c>
      <c r="D108" s="28">
        <v>0</v>
      </c>
      <c r="E108" s="28">
        <v>4119</v>
      </c>
      <c r="F108" s="29">
        <v>350</v>
      </c>
      <c r="G108" s="30">
        <v>0.5</v>
      </c>
      <c r="H108" s="30">
        <v>0.5</v>
      </c>
      <c r="I108" s="41">
        <f t="shared" si="41"/>
        <v>1441650</v>
      </c>
      <c r="J108" s="41">
        <f t="shared" si="42"/>
        <v>720825</v>
      </c>
      <c r="K108" s="41">
        <f t="shared" si="43"/>
        <v>720825</v>
      </c>
      <c r="L108" s="43"/>
    </row>
    <row r="109" s="4" customFormat="1" ht="19" customHeight="1" spans="1:12">
      <c r="A109" s="31" t="s">
        <v>180</v>
      </c>
      <c r="B109" s="26" t="s">
        <v>181</v>
      </c>
      <c r="C109" s="27">
        <v>15855</v>
      </c>
      <c r="D109" s="28">
        <v>53</v>
      </c>
      <c r="E109" s="28">
        <v>15802</v>
      </c>
      <c r="F109" s="29">
        <v>350</v>
      </c>
      <c r="G109" s="30">
        <v>0.6</v>
      </c>
      <c r="H109" s="30">
        <v>0.4</v>
      </c>
      <c r="I109" s="41">
        <f t="shared" si="41"/>
        <v>5549250</v>
      </c>
      <c r="J109" s="41">
        <f t="shared" si="42"/>
        <v>3329550</v>
      </c>
      <c r="K109" s="41">
        <f t="shared" si="43"/>
        <v>2219700</v>
      </c>
      <c r="L109" s="43"/>
    </row>
    <row r="110" s="4" customFormat="1" ht="19" customHeight="1" spans="1:12">
      <c r="A110" s="31" t="s">
        <v>182</v>
      </c>
      <c r="B110" s="26" t="s">
        <v>183</v>
      </c>
      <c r="C110" s="27">
        <v>9111</v>
      </c>
      <c r="D110" s="28">
        <v>0</v>
      </c>
      <c r="E110" s="28">
        <v>9111</v>
      </c>
      <c r="F110" s="29">
        <v>350</v>
      </c>
      <c r="G110" s="30">
        <v>0.6</v>
      </c>
      <c r="H110" s="30">
        <v>0.4</v>
      </c>
      <c r="I110" s="41">
        <f t="shared" si="41"/>
        <v>3188850</v>
      </c>
      <c r="J110" s="41">
        <f t="shared" si="42"/>
        <v>1913310</v>
      </c>
      <c r="K110" s="41">
        <f t="shared" si="43"/>
        <v>1275540</v>
      </c>
      <c r="L110" s="43"/>
    </row>
    <row r="111" s="4" customFormat="1" ht="19" customHeight="1" spans="1:12">
      <c r="A111" s="31" t="s">
        <v>184</v>
      </c>
      <c r="B111" s="26" t="s">
        <v>185</v>
      </c>
      <c r="C111" s="27">
        <v>13915</v>
      </c>
      <c r="D111" s="28">
        <v>0</v>
      </c>
      <c r="E111" s="28">
        <v>13915</v>
      </c>
      <c r="F111" s="29">
        <v>350</v>
      </c>
      <c r="G111" s="30">
        <v>0.5</v>
      </c>
      <c r="H111" s="30">
        <v>0.5</v>
      </c>
      <c r="I111" s="41">
        <f t="shared" si="41"/>
        <v>4870250</v>
      </c>
      <c r="J111" s="41">
        <f t="shared" si="42"/>
        <v>2435125</v>
      </c>
      <c r="K111" s="41">
        <f t="shared" si="43"/>
        <v>2435125</v>
      </c>
      <c r="L111" s="43"/>
    </row>
    <row r="112" s="4" customFormat="1" ht="19" customHeight="1" spans="1:12">
      <c r="A112" s="31" t="s">
        <v>186</v>
      </c>
      <c r="B112" s="26" t="s">
        <v>187</v>
      </c>
      <c r="C112" s="27">
        <v>9515</v>
      </c>
      <c r="D112" s="28">
        <v>0</v>
      </c>
      <c r="E112" s="28">
        <v>9515</v>
      </c>
      <c r="F112" s="29">
        <v>350</v>
      </c>
      <c r="G112" s="30">
        <v>0.8</v>
      </c>
      <c r="H112" s="30">
        <v>0.2</v>
      </c>
      <c r="I112" s="41">
        <f t="shared" si="41"/>
        <v>3330250</v>
      </c>
      <c r="J112" s="41">
        <f t="shared" si="42"/>
        <v>2664200</v>
      </c>
      <c r="K112" s="41">
        <f t="shared" si="43"/>
        <v>666050</v>
      </c>
      <c r="L112" s="43"/>
    </row>
    <row r="113" ht="19" customHeight="1" spans="1:12">
      <c r="A113" s="21" t="s">
        <v>188</v>
      </c>
      <c r="B113" s="21"/>
      <c r="C113" s="25">
        <v>17195</v>
      </c>
      <c r="D113" s="25">
        <v>1964</v>
      </c>
      <c r="E113" s="25">
        <v>15231</v>
      </c>
      <c r="F113" s="24">
        <v>350</v>
      </c>
      <c r="G113" s="21" t="s">
        <v>15</v>
      </c>
      <c r="H113" s="21"/>
      <c r="I113" s="39">
        <f>SUM(I114:I117)</f>
        <v>6018250</v>
      </c>
      <c r="J113" s="39">
        <f>SUM(J114:J117)</f>
        <v>4401320</v>
      </c>
      <c r="K113" s="39">
        <f>SUM(K114:K117)</f>
        <v>1616930</v>
      </c>
      <c r="L113" s="44"/>
    </row>
    <row r="114" s="4" customFormat="1" ht="19" customHeight="1" spans="1:12">
      <c r="A114" s="31" t="s">
        <v>189</v>
      </c>
      <c r="B114" s="26" t="s">
        <v>190</v>
      </c>
      <c r="C114" s="27">
        <v>2539</v>
      </c>
      <c r="D114" s="28">
        <v>129</v>
      </c>
      <c r="E114" s="28">
        <v>2410</v>
      </c>
      <c r="F114" s="29">
        <v>350</v>
      </c>
      <c r="G114" s="30">
        <v>0.6</v>
      </c>
      <c r="H114" s="30">
        <v>0.4</v>
      </c>
      <c r="I114" s="41">
        <f t="shared" ref="I114:I117" si="44">J114+K114</f>
        <v>888650</v>
      </c>
      <c r="J114" s="41">
        <f t="shared" ref="J114:J117" si="45">ROUND((C114*F114*G114),0)</f>
        <v>533190</v>
      </c>
      <c r="K114" s="41">
        <f t="shared" ref="K114:K117" si="46">ROUND((C114*F114*H114),0)</f>
        <v>355460</v>
      </c>
      <c r="L114" s="49" t="s">
        <v>191</v>
      </c>
    </row>
    <row r="115" s="4" customFormat="1" ht="19" customHeight="1" spans="1:12">
      <c r="A115" s="31" t="s">
        <v>192</v>
      </c>
      <c r="B115" s="26" t="s">
        <v>193</v>
      </c>
      <c r="C115" s="27">
        <v>3365</v>
      </c>
      <c r="D115" s="28">
        <v>182</v>
      </c>
      <c r="E115" s="28">
        <v>3183</v>
      </c>
      <c r="F115" s="29">
        <v>350</v>
      </c>
      <c r="G115" s="30">
        <v>0.6</v>
      </c>
      <c r="H115" s="30">
        <v>0.4</v>
      </c>
      <c r="I115" s="41">
        <f t="shared" si="44"/>
        <v>1177750</v>
      </c>
      <c r="J115" s="41">
        <f t="shared" si="45"/>
        <v>706650</v>
      </c>
      <c r="K115" s="41">
        <f t="shared" si="46"/>
        <v>471100</v>
      </c>
      <c r="L115" s="43"/>
    </row>
    <row r="116" s="4" customFormat="1" ht="19" customHeight="1" spans="1:12">
      <c r="A116" s="31" t="s">
        <v>194</v>
      </c>
      <c r="B116" s="26" t="s">
        <v>195</v>
      </c>
      <c r="C116" s="27">
        <v>4062</v>
      </c>
      <c r="D116" s="28">
        <v>505</v>
      </c>
      <c r="E116" s="28">
        <v>3557</v>
      </c>
      <c r="F116" s="29">
        <v>350</v>
      </c>
      <c r="G116" s="30">
        <v>0.8</v>
      </c>
      <c r="H116" s="30">
        <v>0.2</v>
      </c>
      <c r="I116" s="41">
        <f t="shared" si="44"/>
        <v>1421700</v>
      </c>
      <c r="J116" s="41">
        <f t="shared" si="45"/>
        <v>1137360</v>
      </c>
      <c r="K116" s="41">
        <f t="shared" si="46"/>
        <v>284340</v>
      </c>
      <c r="L116" s="43"/>
    </row>
    <row r="117" s="4" customFormat="1" ht="19" customHeight="1" spans="1:12">
      <c r="A117" s="31" t="s">
        <v>196</v>
      </c>
      <c r="B117" s="26" t="s">
        <v>197</v>
      </c>
      <c r="C117" s="27">
        <v>7229</v>
      </c>
      <c r="D117" s="28">
        <v>1148</v>
      </c>
      <c r="E117" s="28">
        <v>6081</v>
      </c>
      <c r="F117" s="29">
        <v>350</v>
      </c>
      <c r="G117" s="30">
        <v>0.8</v>
      </c>
      <c r="H117" s="30">
        <v>0.2</v>
      </c>
      <c r="I117" s="41">
        <f t="shared" si="44"/>
        <v>2530150</v>
      </c>
      <c r="J117" s="41">
        <f t="shared" si="45"/>
        <v>2024120</v>
      </c>
      <c r="K117" s="41">
        <f t="shared" si="46"/>
        <v>506030</v>
      </c>
      <c r="L117" s="43"/>
    </row>
    <row r="118" ht="19" customHeight="1" spans="1:12">
      <c r="A118" s="21" t="s">
        <v>198</v>
      </c>
      <c r="B118" s="21"/>
      <c r="C118" s="25">
        <v>35906</v>
      </c>
      <c r="D118" s="35">
        <v>12221</v>
      </c>
      <c r="E118" s="35">
        <v>23685</v>
      </c>
      <c r="F118" s="24">
        <v>350</v>
      </c>
      <c r="G118" s="21" t="s">
        <v>15</v>
      </c>
      <c r="H118" s="21"/>
      <c r="I118" s="39">
        <f t="shared" ref="I118:K118" si="47">SUM(I119)</f>
        <v>12567100</v>
      </c>
      <c r="J118" s="39">
        <f t="shared" si="47"/>
        <v>10053680</v>
      </c>
      <c r="K118" s="39">
        <f t="shared" si="47"/>
        <v>2513420</v>
      </c>
      <c r="L118" s="44"/>
    </row>
    <row r="119" s="4" customFormat="1" ht="19" customHeight="1" spans="1:12">
      <c r="A119" s="31" t="s">
        <v>198</v>
      </c>
      <c r="B119" s="26" t="s">
        <v>199</v>
      </c>
      <c r="C119" s="27">
        <v>35906</v>
      </c>
      <c r="D119" s="28">
        <v>12221</v>
      </c>
      <c r="E119" s="28">
        <v>23685</v>
      </c>
      <c r="F119" s="29">
        <v>350</v>
      </c>
      <c r="G119" s="30">
        <v>0.8</v>
      </c>
      <c r="H119" s="30">
        <v>0.2</v>
      </c>
      <c r="I119" s="41">
        <f>J119+K119</f>
        <v>12567100</v>
      </c>
      <c r="J119" s="41">
        <f>ROUND((C119*F119*G119),0)</f>
        <v>10053680</v>
      </c>
      <c r="K119" s="41">
        <f>ROUND((C119*F119*H119),0)</f>
        <v>2513420</v>
      </c>
      <c r="L119" s="43"/>
    </row>
    <row r="120" ht="19" customHeight="1" spans="1:12">
      <c r="A120" s="21" t="s">
        <v>200</v>
      </c>
      <c r="B120" s="21"/>
      <c r="C120" s="25">
        <v>44045</v>
      </c>
      <c r="D120" s="25">
        <v>3955</v>
      </c>
      <c r="E120" s="25">
        <v>40090</v>
      </c>
      <c r="F120" s="24">
        <v>350</v>
      </c>
      <c r="G120" s="21" t="s">
        <v>15</v>
      </c>
      <c r="H120" s="21"/>
      <c r="I120" s="39">
        <f>SUM(I121:I127)</f>
        <v>15415750</v>
      </c>
      <c r="J120" s="39">
        <f>SUM(J121:J127)</f>
        <v>11493790</v>
      </c>
      <c r="K120" s="39">
        <f>SUM(K121:K127)</f>
        <v>3921960</v>
      </c>
      <c r="L120" s="44"/>
    </row>
    <row r="121" s="4" customFormat="1" ht="19" customHeight="1" spans="1:12">
      <c r="A121" s="31" t="s">
        <v>201</v>
      </c>
      <c r="B121" s="26" t="s">
        <v>202</v>
      </c>
      <c r="C121" s="27">
        <v>0</v>
      </c>
      <c r="D121" s="28">
        <v>0</v>
      </c>
      <c r="E121" s="28">
        <v>0</v>
      </c>
      <c r="F121" s="29">
        <v>350</v>
      </c>
      <c r="G121" s="30">
        <v>0.6</v>
      </c>
      <c r="H121" s="30">
        <v>0.4</v>
      </c>
      <c r="I121" s="41">
        <f t="shared" ref="I121:I127" si="48">J121+K121</f>
        <v>0</v>
      </c>
      <c r="J121" s="41">
        <f t="shared" ref="J121:J127" si="49">ROUND((C121*F121*G121),0)</f>
        <v>0</v>
      </c>
      <c r="K121" s="41">
        <f t="shared" ref="K121:K127" si="50">ROUND((C121*F121*H121),0)</f>
        <v>0</v>
      </c>
      <c r="L121" s="43"/>
    </row>
    <row r="122" s="4" customFormat="1" ht="19" customHeight="1" spans="1:12">
      <c r="A122" s="31" t="s">
        <v>203</v>
      </c>
      <c r="B122" s="26" t="s">
        <v>204</v>
      </c>
      <c r="C122" s="27">
        <v>0</v>
      </c>
      <c r="D122" s="28">
        <v>0</v>
      </c>
      <c r="E122" s="28">
        <v>0</v>
      </c>
      <c r="F122" s="29">
        <v>350</v>
      </c>
      <c r="G122" s="30">
        <v>0.6</v>
      </c>
      <c r="H122" s="30">
        <v>0.4</v>
      </c>
      <c r="I122" s="41">
        <f t="shared" si="48"/>
        <v>0</v>
      </c>
      <c r="J122" s="41">
        <f t="shared" si="49"/>
        <v>0</v>
      </c>
      <c r="K122" s="41">
        <f t="shared" si="50"/>
        <v>0</v>
      </c>
      <c r="L122" s="43"/>
    </row>
    <row r="123" s="4" customFormat="1" ht="19" customHeight="1" spans="1:12">
      <c r="A123" s="31" t="s">
        <v>205</v>
      </c>
      <c r="B123" s="26" t="s">
        <v>206</v>
      </c>
      <c r="C123" s="27">
        <v>287</v>
      </c>
      <c r="D123" s="28">
        <v>0</v>
      </c>
      <c r="E123" s="28">
        <v>287</v>
      </c>
      <c r="F123" s="29">
        <v>350</v>
      </c>
      <c r="G123" s="30">
        <v>0.6</v>
      </c>
      <c r="H123" s="30">
        <v>0.4</v>
      </c>
      <c r="I123" s="41">
        <f t="shared" si="48"/>
        <v>100450</v>
      </c>
      <c r="J123" s="41">
        <f t="shared" si="49"/>
        <v>60270</v>
      </c>
      <c r="K123" s="41">
        <f t="shared" si="50"/>
        <v>40180</v>
      </c>
      <c r="L123" s="43"/>
    </row>
    <row r="124" s="4" customFormat="1" ht="19" customHeight="1" spans="1:12">
      <c r="A124" s="31" t="s">
        <v>207</v>
      </c>
      <c r="B124" s="26" t="s">
        <v>208</v>
      </c>
      <c r="C124" s="27">
        <v>8231</v>
      </c>
      <c r="D124" s="28">
        <v>807</v>
      </c>
      <c r="E124" s="28">
        <v>7424</v>
      </c>
      <c r="F124" s="29">
        <v>350</v>
      </c>
      <c r="G124" s="30">
        <v>0.6</v>
      </c>
      <c r="H124" s="30">
        <v>0.4</v>
      </c>
      <c r="I124" s="41">
        <f t="shared" si="48"/>
        <v>2880850</v>
      </c>
      <c r="J124" s="41">
        <f t="shared" si="49"/>
        <v>1728510</v>
      </c>
      <c r="K124" s="41">
        <f t="shared" si="50"/>
        <v>1152340</v>
      </c>
      <c r="L124" s="43" t="s">
        <v>209</v>
      </c>
    </row>
    <row r="125" s="4" customFormat="1" ht="19" customHeight="1" spans="1:12">
      <c r="A125" s="31" t="s">
        <v>210</v>
      </c>
      <c r="B125" s="26" t="s">
        <v>211</v>
      </c>
      <c r="C125" s="27">
        <v>3465</v>
      </c>
      <c r="D125" s="28">
        <v>689</v>
      </c>
      <c r="E125" s="28">
        <v>2776</v>
      </c>
      <c r="F125" s="29">
        <v>350</v>
      </c>
      <c r="G125" s="30">
        <v>0.6</v>
      </c>
      <c r="H125" s="30">
        <v>0.4</v>
      </c>
      <c r="I125" s="41">
        <f t="shared" si="48"/>
        <v>1212750</v>
      </c>
      <c r="J125" s="41">
        <f t="shared" si="49"/>
        <v>727650</v>
      </c>
      <c r="K125" s="41">
        <f t="shared" si="50"/>
        <v>485100</v>
      </c>
      <c r="L125" s="43"/>
    </row>
    <row r="126" s="4" customFormat="1" ht="19" customHeight="1" spans="1:12">
      <c r="A126" s="31" t="s">
        <v>212</v>
      </c>
      <c r="B126" s="26" t="s">
        <v>213</v>
      </c>
      <c r="C126" s="27">
        <v>13261</v>
      </c>
      <c r="D126" s="28">
        <v>928</v>
      </c>
      <c r="E126" s="28">
        <v>12333</v>
      </c>
      <c r="F126" s="29">
        <v>350</v>
      </c>
      <c r="G126" s="30">
        <v>0.8</v>
      </c>
      <c r="H126" s="30">
        <v>0.2</v>
      </c>
      <c r="I126" s="41">
        <f t="shared" si="48"/>
        <v>4641350</v>
      </c>
      <c r="J126" s="41">
        <f t="shared" si="49"/>
        <v>3713080</v>
      </c>
      <c r="K126" s="41">
        <f t="shared" si="50"/>
        <v>928270</v>
      </c>
      <c r="L126" s="43"/>
    </row>
    <row r="127" s="4" customFormat="1" ht="19" customHeight="1" spans="1:12">
      <c r="A127" s="31" t="s">
        <v>214</v>
      </c>
      <c r="B127" s="26" t="s">
        <v>215</v>
      </c>
      <c r="C127" s="27">
        <v>18801</v>
      </c>
      <c r="D127" s="28">
        <v>1531</v>
      </c>
      <c r="E127" s="28">
        <v>17270</v>
      </c>
      <c r="F127" s="29">
        <v>350</v>
      </c>
      <c r="G127" s="30">
        <v>0.8</v>
      </c>
      <c r="H127" s="30">
        <v>0.2</v>
      </c>
      <c r="I127" s="41">
        <f t="shared" si="48"/>
        <v>6580350</v>
      </c>
      <c r="J127" s="41">
        <f t="shared" si="49"/>
        <v>5264280</v>
      </c>
      <c r="K127" s="41">
        <f t="shared" si="50"/>
        <v>1316070</v>
      </c>
      <c r="L127" s="43"/>
    </row>
    <row r="128" ht="19" customHeight="1" spans="1:12">
      <c r="A128" s="21" t="s">
        <v>216</v>
      </c>
      <c r="B128" s="21"/>
      <c r="C128" s="25">
        <v>25904</v>
      </c>
      <c r="D128" s="35">
        <v>3191</v>
      </c>
      <c r="E128" s="35">
        <v>22713</v>
      </c>
      <c r="F128" s="24">
        <v>350</v>
      </c>
      <c r="G128" s="21" t="s">
        <v>15</v>
      </c>
      <c r="H128" s="21"/>
      <c r="I128" s="39">
        <f t="shared" ref="I128:K128" si="51">SUM(I129)</f>
        <v>9066400</v>
      </c>
      <c r="J128" s="39">
        <f t="shared" si="51"/>
        <v>7253120</v>
      </c>
      <c r="K128" s="39">
        <f t="shared" si="51"/>
        <v>1813280</v>
      </c>
      <c r="L128" s="44"/>
    </row>
    <row r="129" s="4" customFormat="1" ht="19" customHeight="1" spans="1:12">
      <c r="A129" s="31" t="s">
        <v>216</v>
      </c>
      <c r="B129" s="26" t="s">
        <v>217</v>
      </c>
      <c r="C129" s="27">
        <v>25904</v>
      </c>
      <c r="D129" s="28">
        <v>3191</v>
      </c>
      <c r="E129" s="28">
        <v>22713</v>
      </c>
      <c r="F129" s="29">
        <v>350</v>
      </c>
      <c r="G129" s="30">
        <v>0.8</v>
      </c>
      <c r="H129" s="30">
        <v>0.2</v>
      </c>
      <c r="I129" s="41">
        <f>J129+K129</f>
        <v>9066400</v>
      </c>
      <c r="J129" s="41">
        <f>ROUND((C129*F129*G129),0)</f>
        <v>7253120</v>
      </c>
      <c r="K129" s="41">
        <f>ROUND((C129*F129*H129),0)</f>
        <v>1813280</v>
      </c>
      <c r="L129" s="43"/>
    </row>
    <row r="130" ht="19" customHeight="1" spans="1:12">
      <c r="A130" s="21" t="s">
        <v>218</v>
      </c>
      <c r="B130" s="21"/>
      <c r="C130" s="25">
        <v>33301</v>
      </c>
      <c r="D130" s="35">
        <v>0</v>
      </c>
      <c r="E130" s="35">
        <v>33301</v>
      </c>
      <c r="F130" s="24">
        <v>350</v>
      </c>
      <c r="G130" s="21" t="s">
        <v>15</v>
      </c>
      <c r="H130" s="21"/>
      <c r="I130" s="39">
        <f t="shared" ref="I130:K130" si="52">SUM(I131)</f>
        <v>11655350</v>
      </c>
      <c r="J130" s="39">
        <f t="shared" si="52"/>
        <v>9324280</v>
      </c>
      <c r="K130" s="39">
        <f t="shared" si="52"/>
        <v>2331070</v>
      </c>
      <c r="L130" s="44"/>
    </row>
    <row r="131" s="4" customFormat="1" ht="19" customHeight="1" spans="1:12">
      <c r="A131" s="31" t="s">
        <v>218</v>
      </c>
      <c r="B131" s="26" t="s">
        <v>219</v>
      </c>
      <c r="C131" s="27">
        <v>33301</v>
      </c>
      <c r="D131" s="28">
        <v>0</v>
      </c>
      <c r="E131" s="28">
        <v>33301</v>
      </c>
      <c r="F131" s="29">
        <v>350</v>
      </c>
      <c r="G131" s="30">
        <v>0.8</v>
      </c>
      <c r="H131" s="30">
        <v>0.2</v>
      </c>
      <c r="I131" s="41">
        <f>J131+K131</f>
        <v>11655350</v>
      </c>
      <c r="J131" s="41">
        <f>ROUND((C131*F131*G131),0)</f>
        <v>9324280</v>
      </c>
      <c r="K131" s="41">
        <f>ROUND((C131*F131*H131),0)</f>
        <v>2331070</v>
      </c>
      <c r="L131" s="43"/>
    </row>
    <row r="132" ht="19" customHeight="1" spans="1:12">
      <c r="A132" s="21" t="s">
        <v>220</v>
      </c>
      <c r="B132" s="21"/>
      <c r="C132" s="25">
        <v>18135</v>
      </c>
      <c r="D132" s="35">
        <v>4658</v>
      </c>
      <c r="E132" s="35">
        <v>13477</v>
      </c>
      <c r="F132" s="24">
        <v>350</v>
      </c>
      <c r="G132" s="21" t="s">
        <v>15</v>
      </c>
      <c r="H132" s="21"/>
      <c r="I132" s="39">
        <f t="shared" ref="I132:K132" si="53">SUM(I133)</f>
        <v>6347250</v>
      </c>
      <c r="J132" s="39">
        <f t="shared" si="53"/>
        <v>5077800</v>
      </c>
      <c r="K132" s="39">
        <f t="shared" si="53"/>
        <v>1269450</v>
      </c>
      <c r="L132" s="44"/>
    </row>
    <row r="133" s="4" customFormat="1" ht="19" customHeight="1" spans="1:12">
      <c r="A133" s="31" t="s">
        <v>220</v>
      </c>
      <c r="B133" s="26" t="s">
        <v>221</v>
      </c>
      <c r="C133" s="27">
        <v>18135</v>
      </c>
      <c r="D133" s="28">
        <v>4658</v>
      </c>
      <c r="E133" s="28">
        <v>13477</v>
      </c>
      <c r="F133" s="29">
        <v>350</v>
      </c>
      <c r="G133" s="30">
        <v>0.8</v>
      </c>
      <c r="H133" s="30">
        <v>0.2</v>
      </c>
      <c r="I133" s="41">
        <f>J133+K133</f>
        <v>6347250</v>
      </c>
      <c r="J133" s="41">
        <f>ROUND((C133*F133*G133),0)</f>
        <v>5077800</v>
      </c>
      <c r="K133" s="41">
        <f>ROUND((C133*F133*H133),0)</f>
        <v>1269450</v>
      </c>
      <c r="L133" s="43"/>
    </row>
    <row r="134" ht="19" customHeight="1" spans="1:12">
      <c r="A134" s="21" t="s">
        <v>222</v>
      </c>
      <c r="B134" s="21"/>
      <c r="C134" s="25">
        <v>148954</v>
      </c>
      <c r="D134" s="25">
        <v>60680</v>
      </c>
      <c r="E134" s="25">
        <v>88274</v>
      </c>
      <c r="F134" s="24">
        <v>350</v>
      </c>
      <c r="G134" s="21" t="s">
        <v>15</v>
      </c>
      <c r="H134" s="21"/>
      <c r="I134" s="39">
        <f>SUM(I135:I138)</f>
        <v>52133900</v>
      </c>
      <c r="J134" s="39">
        <f>SUM(J135:J138)</f>
        <v>39815090</v>
      </c>
      <c r="K134" s="39">
        <f>SUM(K135:K138)</f>
        <v>12318810</v>
      </c>
      <c r="L134" s="44"/>
    </row>
    <row r="135" s="4" customFormat="1" ht="19" customHeight="1" spans="1:12">
      <c r="A135" s="31" t="s">
        <v>223</v>
      </c>
      <c r="B135" s="26" t="s">
        <v>224</v>
      </c>
      <c r="C135" s="27">
        <v>4613</v>
      </c>
      <c r="D135" s="28">
        <v>1786</v>
      </c>
      <c r="E135" s="28">
        <v>2827</v>
      </c>
      <c r="F135" s="29">
        <v>350</v>
      </c>
      <c r="G135" s="30">
        <v>0.6</v>
      </c>
      <c r="H135" s="30">
        <v>0.4</v>
      </c>
      <c r="I135" s="41">
        <f t="shared" ref="I135:I138" si="54">J135+K135</f>
        <v>1614550</v>
      </c>
      <c r="J135" s="41">
        <f t="shared" ref="J135:J138" si="55">ROUND((C135*F135*G135),0)</f>
        <v>968730</v>
      </c>
      <c r="K135" s="41">
        <f t="shared" ref="K135:K138" si="56">ROUND((C135*F135*H135),0)</f>
        <v>645820</v>
      </c>
      <c r="L135" s="43"/>
    </row>
    <row r="136" s="4" customFormat="1" ht="19" customHeight="1" spans="1:12">
      <c r="A136" s="31" t="s">
        <v>225</v>
      </c>
      <c r="B136" s="26" t="s">
        <v>226</v>
      </c>
      <c r="C136" s="27">
        <v>22416</v>
      </c>
      <c r="D136" s="28">
        <v>10795</v>
      </c>
      <c r="E136" s="28">
        <v>11621</v>
      </c>
      <c r="F136" s="29">
        <v>350</v>
      </c>
      <c r="G136" s="30">
        <v>0.6</v>
      </c>
      <c r="H136" s="30">
        <v>0.4</v>
      </c>
      <c r="I136" s="41">
        <f t="shared" si="54"/>
        <v>7845600</v>
      </c>
      <c r="J136" s="41">
        <f t="shared" si="55"/>
        <v>4707360</v>
      </c>
      <c r="K136" s="41">
        <f t="shared" si="56"/>
        <v>3138240</v>
      </c>
      <c r="L136" s="43"/>
    </row>
    <row r="137" s="4" customFormat="1" ht="19" customHeight="1" spans="1:12">
      <c r="A137" s="31" t="s">
        <v>227</v>
      </c>
      <c r="B137" s="26" t="s">
        <v>228</v>
      </c>
      <c r="C137" s="27">
        <v>61245</v>
      </c>
      <c r="D137" s="28">
        <v>19647</v>
      </c>
      <c r="E137" s="28">
        <v>41598</v>
      </c>
      <c r="F137" s="29">
        <v>350</v>
      </c>
      <c r="G137" s="30">
        <v>0.8</v>
      </c>
      <c r="H137" s="30">
        <v>0.2</v>
      </c>
      <c r="I137" s="41">
        <f t="shared" si="54"/>
        <v>21435750</v>
      </c>
      <c r="J137" s="41">
        <f t="shared" si="55"/>
        <v>17148600</v>
      </c>
      <c r="K137" s="41">
        <f t="shared" si="56"/>
        <v>4287150</v>
      </c>
      <c r="L137" s="43"/>
    </row>
    <row r="138" s="4" customFormat="1" ht="19" customHeight="1" spans="1:12">
      <c r="A138" s="31" t="s">
        <v>229</v>
      </c>
      <c r="B138" s="26" t="s">
        <v>230</v>
      </c>
      <c r="C138" s="27">
        <v>60680</v>
      </c>
      <c r="D138" s="28">
        <v>28452</v>
      </c>
      <c r="E138" s="28">
        <v>32228</v>
      </c>
      <c r="F138" s="29">
        <v>350</v>
      </c>
      <c r="G138" s="30">
        <v>0.8</v>
      </c>
      <c r="H138" s="30">
        <v>0.2</v>
      </c>
      <c r="I138" s="41">
        <f t="shared" si="54"/>
        <v>21238000</v>
      </c>
      <c r="J138" s="41">
        <f t="shared" si="55"/>
        <v>16990400</v>
      </c>
      <c r="K138" s="41">
        <f t="shared" si="56"/>
        <v>4247600</v>
      </c>
      <c r="L138" s="43" t="s">
        <v>231</v>
      </c>
    </row>
    <row r="139" ht="19" customHeight="1" spans="1:12">
      <c r="A139" s="21" t="s">
        <v>232</v>
      </c>
      <c r="B139" s="21"/>
      <c r="C139" s="25">
        <v>72505</v>
      </c>
      <c r="D139" s="35">
        <v>27254</v>
      </c>
      <c r="E139" s="35">
        <v>45251</v>
      </c>
      <c r="F139" s="24">
        <v>350</v>
      </c>
      <c r="G139" s="21" t="s">
        <v>15</v>
      </c>
      <c r="H139" s="21"/>
      <c r="I139" s="39">
        <f t="shared" ref="I139:K139" si="57">SUM(I140)</f>
        <v>25376750</v>
      </c>
      <c r="J139" s="39">
        <f t="shared" si="57"/>
        <v>20301400</v>
      </c>
      <c r="K139" s="39">
        <f t="shared" si="57"/>
        <v>5075350</v>
      </c>
      <c r="L139" s="44"/>
    </row>
    <row r="140" s="4" customFormat="1" ht="19" customHeight="1" spans="1:12">
      <c r="A140" s="31" t="s">
        <v>232</v>
      </c>
      <c r="B140" s="26" t="s">
        <v>233</v>
      </c>
      <c r="C140" s="27">
        <v>72505</v>
      </c>
      <c r="D140" s="28">
        <v>27254</v>
      </c>
      <c r="E140" s="28">
        <v>45251</v>
      </c>
      <c r="F140" s="29">
        <v>350</v>
      </c>
      <c r="G140" s="30">
        <v>0.8</v>
      </c>
      <c r="H140" s="30">
        <v>0.2</v>
      </c>
      <c r="I140" s="41">
        <f>J140+K140</f>
        <v>25376750</v>
      </c>
      <c r="J140" s="41">
        <f>ROUND((C140*F140*G140),0)</f>
        <v>20301400</v>
      </c>
      <c r="K140" s="41">
        <f>ROUND((C140*F140*H140),0)</f>
        <v>5075350</v>
      </c>
      <c r="L140" s="43"/>
    </row>
    <row r="141" ht="19" customHeight="1" spans="1:12">
      <c r="A141" s="21" t="s">
        <v>234</v>
      </c>
      <c r="B141" s="21"/>
      <c r="C141" s="25">
        <v>83817</v>
      </c>
      <c r="D141" s="35">
        <v>29061</v>
      </c>
      <c r="E141" s="35">
        <v>54756</v>
      </c>
      <c r="F141" s="24">
        <v>350</v>
      </c>
      <c r="G141" s="21" t="s">
        <v>15</v>
      </c>
      <c r="H141" s="21"/>
      <c r="I141" s="39">
        <f t="shared" ref="I141:K141" si="58">SUM(I142)</f>
        <v>29335950</v>
      </c>
      <c r="J141" s="39">
        <f t="shared" si="58"/>
        <v>23468760</v>
      </c>
      <c r="K141" s="39">
        <f t="shared" si="58"/>
        <v>5867190</v>
      </c>
      <c r="L141" s="44"/>
    </row>
    <row r="142" s="4" customFormat="1" ht="19" customHeight="1" spans="1:12">
      <c r="A142" s="31" t="s">
        <v>234</v>
      </c>
      <c r="B142" s="26" t="s">
        <v>28</v>
      </c>
      <c r="C142" s="27">
        <v>83817</v>
      </c>
      <c r="D142" s="28">
        <v>29061</v>
      </c>
      <c r="E142" s="28">
        <v>54756</v>
      </c>
      <c r="F142" s="29">
        <v>350</v>
      </c>
      <c r="G142" s="30">
        <v>0.8</v>
      </c>
      <c r="H142" s="30">
        <v>0.2</v>
      </c>
      <c r="I142" s="41">
        <f>J142+K142</f>
        <v>29335950</v>
      </c>
      <c r="J142" s="41">
        <f>ROUND((C142*F142*G142),0)</f>
        <v>23468760</v>
      </c>
      <c r="K142" s="41">
        <f>ROUND((C142*F142*H142),0)</f>
        <v>5867190</v>
      </c>
      <c r="L142" s="43"/>
    </row>
    <row r="143" ht="19" customHeight="1" spans="1:12">
      <c r="A143" s="21" t="s">
        <v>235</v>
      </c>
      <c r="B143" s="21"/>
      <c r="C143" s="25">
        <v>24259</v>
      </c>
      <c r="D143" s="25">
        <v>4935</v>
      </c>
      <c r="E143" s="25">
        <v>19324</v>
      </c>
      <c r="F143" s="24">
        <v>350</v>
      </c>
      <c r="G143" s="21" t="s">
        <v>15</v>
      </c>
      <c r="H143" s="21"/>
      <c r="I143" s="39">
        <f>SUM(I144:I148)</f>
        <v>8490650</v>
      </c>
      <c r="J143" s="39">
        <f>SUM(J144:J148)</f>
        <v>6515810</v>
      </c>
      <c r="K143" s="39">
        <f>SUM(K144:K148)</f>
        <v>1974840</v>
      </c>
      <c r="L143" s="44"/>
    </row>
    <row r="144" s="4" customFormat="1" ht="19" customHeight="1" spans="1:12">
      <c r="A144" s="31" t="s">
        <v>236</v>
      </c>
      <c r="B144" s="26" t="s">
        <v>237</v>
      </c>
      <c r="C144" s="27">
        <v>0</v>
      </c>
      <c r="D144" s="28">
        <v>0</v>
      </c>
      <c r="E144" s="28">
        <v>0</v>
      </c>
      <c r="F144" s="29">
        <v>350</v>
      </c>
      <c r="G144" s="30">
        <v>0.6</v>
      </c>
      <c r="H144" s="30">
        <v>0.4</v>
      </c>
      <c r="I144" s="41">
        <f t="shared" ref="I144:I148" si="59">J144+K144</f>
        <v>0</v>
      </c>
      <c r="J144" s="41">
        <f t="shared" ref="J144:J148" si="60">ROUND((C144*F144*G144),0)</f>
        <v>0</v>
      </c>
      <c r="K144" s="41">
        <f t="shared" ref="K144:K148" si="61">ROUND((C144*F144*H144),0)</f>
        <v>0</v>
      </c>
      <c r="L144" s="43"/>
    </row>
    <row r="145" s="4" customFormat="1" ht="19" customHeight="1" spans="1:12">
      <c r="A145" s="31" t="s">
        <v>238</v>
      </c>
      <c r="B145" s="26" t="s">
        <v>239</v>
      </c>
      <c r="C145" s="27">
        <v>262</v>
      </c>
      <c r="D145" s="28">
        <v>50</v>
      </c>
      <c r="E145" s="28">
        <v>212</v>
      </c>
      <c r="F145" s="29">
        <v>350</v>
      </c>
      <c r="G145" s="30">
        <v>0.6</v>
      </c>
      <c r="H145" s="30">
        <v>0.4</v>
      </c>
      <c r="I145" s="41">
        <f t="shared" si="59"/>
        <v>91700</v>
      </c>
      <c r="J145" s="41">
        <f t="shared" si="60"/>
        <v>55020</v>
      </c>
      <c r="K145" s="41">
        <f t="shared" si="61"/>
        <v>36680</v>
      </c>
      <c r="L145" s="43"/>
    </row>
    <row r="146" s="4" customFormat="1" ht="19" customHeight="1" spans="1:12">
      <c r="A146" s="31" t="s">
        <v>240</v>
      </c>
      <c r="B146" s="26" t="s">
        <v>241</v>
      </c>
      <c r="C146" s="27">
        <v>3691</v>
      </c>
      <c r="D146" s="28">
        <v>500</v>
      </c>
      <c r="E146" s="28">
        <v>3191</v>
      </c>
      <c r="F146" s="29">
        <v>350</v>
      </c>
      <c r="G146" s="30">
        <v>0.6</v>
      </c>
      <c r="H146" s="30">
        <v>0.4</v>
      </c>
      <c r="I146" s="41">
        <f t="shared" si="59"/>
        <v>1291850</v>
      </c>
      <c r="J146" s="41">
        <f t="shared" si="60"/>
        <v>775110</v>
      </c>
      <c r="K146" s="41">
        <f t="shared" si="61"/>
        <v>516740</v>
      </c>
      <c r="L146" s="43"/>
    </row>
    <row r="147" s="4" customFormat="1" ht="19" customHeight="1" spans="1:12">
      <c r="A147" s="31" t="s">
        <v>242</v>
      </c>
      <c r="B147" s="26" t="s">
        <v>243</v>
      </c>
      <c r="C147" s="27">
        <v>859</v>
      </c>
      <c r="D147" s="28">
        <v>14</v>
      </c>
      <c r="E147" s="28">
        <v>845</v>
      </c>
      <c r="F147" s="29">
        <v>350</v>
      </c>
      <c r="G147" s="30">
        <v>0.8</v>
      </c>
      <c r="H147" s="30">
        <v>0.2</v>
      </c>
      <c r="I147" s="41">
        <f t="shared" si="59"/>
        <v>300650</v>
      </c>
      <c r="J147" s="41">
        <f t="shared" si="60"/>
        <v>240520</v>
      </c>
      <c r="K147" s="41">
        <f t="shared" si="61"/>
        <v>60130</v>
      </c>
      <c r="L147" s="43" t="s">
        <v>244</v>
      </c>
    </row>
    <row r="148" s="4" customFormat="1" ht="19" customHeight="1" spans="1:12">
      <c r="A148" s="31" t="s">
        <v>245</v>
      </c>
      <c r="B148" s="26" t="s">
        <v>246</v>
      </c>
      <c r="C148" s="27">
        <v>19447</v>
      </c>
      <c r="D148" s="28">
        <v>4371</v>
      </c>
      <c r="E148" s="28">
        <v>15076</v>
      </c>
      <c r="F148" s="29">
        <v>350</v>
      </c>
      <c r="G148" s="30">
        <v>0.8</v>
      </c>
      <c r="H148" s="30">
        <v>0.2</v>
      </c>
      <c r="I148" s="41">
        <f t="shared" si="59"/>
        <v>6806450</v>
      </c>
      <c r="J148" s="41">
        <f t="shared" si="60"/>
        <v>5445160</v>
      </c>
      <c r="K148" s="41">
        <f t="shared" si="61"/>
        <v>1361290</v>
      </c>
      <c r="L148" s="43"/>
    </row>
    <row r="149" ht="19" customHeight="1" spans="1:12">
      <c r="A149" s="21" t="s">
        <v>247</v>
      </c>
      <c r="B149" s="21"/>
      <c r="C149" s="25">
        <v>9480</v>
      </c>
      <c r="D149" s="35">
        <v>3540</v>
      </c>
      <c r="E149" s="35">
        <v>5940</v>
      </c>
      <c r="F149" s="24">
        <v>350</v>
      </c>
      <c r="G149" s="21" t="s">
        <v>15</v>
      </c>
      <c r="H149" s="21"/>
      <c r="I149" s="39">
        <f t="shared" ref="I149:K149" si="62">SUM(I150)</f>
        <v>3318000</v>
      </c>
      <c r="J149" s="39">
        <f t="shared" si="62"/>
        <v>2654400</v>
      </c>
      <c r="K149" s="39">
        <f t="shared" si="62"/>
        <v>663600</v>
      </c>
      <c r="L149" s="44"/>
    </row>
    <row r="150" s="4" customFormat="1" ht="19" customHeight="1" spans="1:12">
      <c r="A150" s="31" t="s">
        <v>247</v>
      </c>
      <c r="B150" s="26" t="s">
        <v>248</v>
      </c>
      <c r="C150" s="27">
        <v>9480</v>
      </c>
      <c r="D150" s="28">
        <v>3540</v>
      </c>
      <c r="E150" s="28">
        <v>5940</v>
      </c>
      <c r="F150" s="29">
        <v>350</v>
      </c>
      <c r="G150" s="30">
        <v>0.8</v>
      </c>
      <c r="H150" s="30">
        <v>0.2</v>
      </c>
      <c r="I150" s="41">
        <f>J150+K150</f>
        <v>3318000</v>
      </c>
      <c r="J150" s="41">
        <f>ROUND((C150*F150*G150),0)</f>
        <v>2654400</v>
      </c>
      <c r="K150" s="41">
        <f>ROUND((C150*F150*H150),0)</f>
        <v>663600</v>
      </c>
      <c r="L150" s="43"/>
    </row>
    <row r="151" ht="19" customHeight="1" spans="1:12">
      <c r="A151" s="21" t="s">
        <v>249</v>
      </c>
      <c r="B151" s="21"/>
      <c r="C151" s="25">
        <v>7215</v>
      </c>
      <c r="D151" s="35">
        <v>1438</v>
      </c>
      <c r="E151" s="35">
        <v>5777</v>
      </c>
      <c r="F151" s="24">
        <v>350</v>
      </c>
      <c r="G151" s="21" t="s">
        <v>15</v>
      </c>
      <c r="H151" s="21"/>
      <c r="I151" s="39">
        <f t="shared" ref="I151:K151" si="63">SUM(I152)</f>
        <v>2525250</v>
      </c>
      <c r="J151" s="39">
        <f t="shared" si="63"/>
        <v>2020200</v>
      </c>
      <c r="K151" s="39">
        <f t="shared" si="63"/>
        <v>505050</v>
      </c>
      <c r="L151" s="44"/>
    </row>
    <row r="152" s="4" customFormat="1" ht="19" customHeight="1" spans="1:12">
      <c r="A152" s="31" t="s">
        <v>249</v>
      </c>
      <c r="B152" s="26" t="s">
        <v>250</v>
      </c>
      <c r="C152" s="27">
        <v>7215</v>
      </c>
      <c r="D152" s="28">
        <v>1438</v>
      </c>
      <c r="E152" s="28">
        <v>5777</v>
      </c>
      <c r="F152" s="29">
        <v>350</v>
      </c>
      <c r="G152" s="30">
        <v>0.8</v>
      </c>
      <c r="H152" s="30">
        <v>0.2</v>
      </c>
      <c r="I152" s="41">
        <f>J152+K152</f>
        <v>2525250</v>
      </c>
      <c r="J152" s="41">
        <f>ROUND((C152*F152*G152),0)</f>
        <v>2020200</v>
      </c>
      <c r="K152" s="41">
        <f>ROUND((C152*F152*H152),0)</f>
        <v>505050</v>
      </c>
      <c r="L152" s="43"/>
    </row>
    <row r="153" ht="19" customHeight="1" spans="1:12">
      <c r="A153" s="21" t="s">
        <v>251</v>
      </c>
      <c r="B153" s="21"/>
      <c r="C153" s="25">
        <v>6130</v>
      </c>
      <c r="D153" s="35">
        <v>1178</v>
      </c>
      <c r="E153" s="35">
        <v>4952</v>
      </c>
      <c r="F153" s="24">
        <v>350</v>
      </c>
      <c r="G153" s="21" t="s">
        <v>15</v>
      </c>
      <c r="H153" s="21"/>
      <c r="I153" s="39">
        <f t="shared" ref="I153:K153" si="64">SUM(I154)</f>
        <v>2145500</v>
      </c>
      <c r="J153" s="39">
        <f t="shared" si="64"/>
        <v>1716400</v>
      </c>
      <c r="K153" s="39">
        <f t="shared" si="64"/>
        <v>429100</v>
      </c>
      <c r="L153" s="44"/>
    </row>
    <row r="154" s="4" customFormat="1" ht="19" customHeight="1" spans="1:12">
      <c r="A154" s="31" t="s">
        <v>251</v>
      </c>
      <c r="B154" s="26" t="s">
        <v>252</v>
      </c>
      <c r="C154" s="27">
        <v>6130</v>
      </c>
      <c r="D154" s="28">
        <v>1178</v>
      </c>
      <c r="E154" s="28">
        <v>4952</v>
      </c>
      <c r="F154" s="29">
        <v>350</v>
      </c>
      <c r="G154" s="30">
        <v>0.8</v>
      </c>
      <c r="H154" s="30">
        <v>0.2</v>
      </c>
      <c r="I154" s="41">
        <f>J154+K154</f>
        <v>2145500</v>
      </c>
      <c r="J154" s="41">
        <f>ROUND((C154*F154*G154),0)</f>
        <v>1716400</v>
      </c>
      <c r="K154" s="41">
        <f>ROUND((C154*F154*H154),0)</f>
        <v>429100</v>
      </c>
      <c r="L154" s="43"/>
    </row>
    <row r="155" ht="19" customHeight="1" spans="1:12">
      <c r="A155" s="21" t="s">
        <v>253</v>
      </c>
      <c r="B155" s="21"/>
      <c r="C155" s="25">
        <v>7868</v>
      </c>
      <c r="D155" s="35">
        <v>617</v>
      </c>
      <c r="E155" s="35">
        <v>7251</v>
      </c>
      <c r="F155" s="24">
        <v>350</v>
      </c>
      <c r="G155" s="21" t="s">
        <v>15</v>
      </c>
      <c r="H155" s="21"/>
      <c r="I155" s="39">
        <f t="shared" ref="I155:K155" si="65">SUM(I156)</f>
        <v>2753800</v>
      </c>
      <c r="J155" s="39">
        <f t="shared" si="65"/>
        <v>2203040</v>
      </c>
      <c r="K155" s="39">
        <f t="shared" si="65"/>
        <v>550760</v>
      </c>
      <c r="L155" s="44"/>
    </row>
    <row r="156" s="4" customFormat="1" ht="19" customHeight="1" spans="1:12">
      <c r="A156" s="31" t="s">
        <v>253</v>
      </c>
      <c r="B156" s="26" t="s">
        <v>254</v>
      </c>
      <c r="C156" s="27">
        <v>7868</v>
      </c>
      <c r="D156" s="28">
        <v>617</v>
      </c>
      <c r="E156" s="28">
        <v>7251</v>
      </c>
      <c r="F156" s="29">
        <v>350</v>
      </c>
      <c r="G156" s="30">
        <v>0.8</v>
      </c>
      <c r="H156" s="30">
        <v>0.2</v>
      </c>
      <c r="I156" s="41">
        <f>J156+K156</f>
        <v>2753800</v>
      </c>
      <c r="J156" s="41">
        <f>ROUND((C156*F156*G156),0)</f>
        <v>2203040</v>
      </c>
      <c r="K156" s="41">
        <f>ROUND((C156*F156*H156),0)</f>
        <v>550760</v>
      </c>
      <c r="L156" s="43"/>
    </row>
    <row r="157" ht="19" customHeight="1" spans="1:12">
      <c r="A157" s="21" t="s">
        <v>255</v>
      </c>
      <c r="B157" s="21"/>
      <c r="C157" s="25">
        <v>42357</v>
      </c>
      <c r="D157" s="25">
        <v>2601</v>
      </c>
      <c r="E157" s="25">
        <f>SUM(E158:E163)</f>
        <v>39756</v>
      </c>
      <c r="F157" s="24">
        <v>350</v>
      </c>
      <c r="G157" s="21" t="s">
        <v>15</v>
      </c>
      <c r="H157" s="21"/>
      <c r="I157" s="39">
        <f>SUM(I158:I163)</f>
        <v>14824950</v>
      </c>
      <c r="J157" s="39">
        <f>SUM(J158:J163)</f>
        <v>11953270</v>
      </c>
      <c r="K157" s="39">
        <f>SUM(K158:K163)</f>
        <v>2871680</v>
      </c>
      <c r="L157" s="44"/>
    </row>
    <row r="158" s="4" customFormat="1" ht="19" customHeight="1" spans="1:12">
      <c r="A158" s="31" t="s">
        <v>256</v>
      </c>
      <c r="B158" s="26" t="s">
        <v>257</v>
      </c>
      <c r="C158" s="27">
        <v>434</v>
      </c>
      <c r="D158" s="28">
        <v>193</v>
      </c>
      <c r="E158" s="28">
        <v>241</v>
      </c>
      <c r="F158" s="29">
        <v>350</v>
      </c>
      <c r="G158" s="30">
        <v>0.6</v>
      </c>
      <c r="H158" s="30">
        <v>0.4</v>
      </c>
      <c r="I158" s="41">
        <f t="shared" ref="I158:I163" si="66">J158+K158</f>
        <v>151900</v>
      </c>
      <c r="J158" s="41">
        <f t="shared" ref="J158:J163" si="67">ROUND((C158*F158*G158),0)</f>
        <v>91140</v>
      </c>
      <c r="K158" s="41">
        <f t="shared" ref="K158:K163" si="68">ROUND((C158*F158*H158),0)</f>
        <v>60760</v>
      </c>
      <c r="L158" s="43"/>
    </row>
    <row r="159" s="4" customFormat="1" ht="19" customHeight="1" spans="1:12">
      <c r="A159" s="31" t="s">
        <v>258</v>
      </c>
      <c r="B159" s="26" t="s">
        <v>259</v>
      </c>
      <c r="C159" s="27">
        <v>9060</v>
      </c>
      <c r="D159" s="28">
        <v>1</v>
      </c>
      <c r="E159" s="28">
        <v>9059</v>
      </c>
      <c r="F159" s="29">
        <v>350</v>
      </c>
      <c r="G159" s="30">
        <v>0.6</v>
      </c>
      <c r="H159" s="30">
        <v>0.4</v>
      </c>
      <c r="I159" s="41">
        <f t="shared" si="66"/>
        <v>3171000</v>
      </c>
      <c r="J159" s="41">
        <f t="shared" si="67"/>
        <v>1902600</v>
      </c>
      <c r="K159" s="41">
        <f t="shared" si="68"/>
        <v>1268400</v>
      </c>
      <c r="L159" s="43"/>
    </row>
    <row r="160" s="4" customFormat="1" ht="19" customHeight="1" spans="1:12">
      <c r="A160" s="31" t="s">
        <v>260</v>
      </c>
      <c r="B160" s="26" t="s">
        <v>261</v>
      </c>
      <c r="C160" s="27">
        <v>14324</v>
      </c>
      <c r="D160" s="28">
        <v>56</v>
      </c>
      <c r="E160" s="28">
        <v>14268</v>
      </c>
      <c r="F160" s="29">
        <v>350</v>
      </c>
      <c r="G160" s="30">
        <v>0.8</v>
      </c>
      <c r="H160" s="30">
        <v>0.2</v>
      </c>
      <c r="I160" s="41">
        <f t="shared" si="66"/>
        <v>5013400</v>
      </c>
      <c r="J160" s="41">
        <f t="shared" si="67"/>
        <v>4010720</v>
      </c>
      <c r="K160" s="41">
        <f t="shared" si="68"/>
        <v>1002680</v>
      </c>
      <c r="L160" s="43"/>
    </row>
    <row r="161" s="4" customFormat="1" ht="19" customHeight="1" spans="1:12">
      <c r="A161" s="31" t="s">
        <v>262</v>
      </c>
      <c r="B161" s="26" t="s">
        <v>263</v>
      </c>
      <c r="C161" s="27">
        <v>6367</v>
      </c>
      <c r="D161" s="28">
        <v>1325</v>
      </c>
      <c r="E161" s="28">
        <v>5042</v>
      </c>
      <c r="F161" s="29">
        <v>350</v>
      </c>
      <c r="G161" s="30">
        <v>1</v>
      </c>
      <c r="H161" s="30">
        <v>0</v>
      </c>
      <c r="I161" s="41">
        <f t="shared" si="66"/>
        <v>2228450</v>
      </c>
      <c r="J161" s="41">
        <f t="shared" si="67"/>
        <v>2228450</v>
      </c>
      <c r="K161" s="41">
        <f t="shared" si="68"/>
        <v>0</v>
      </c>
      <c r="L161" s="43"/>
    </row>
    <row r="162" s="4" customFormat="1" ht="19" customHeight="1" spans="1:12">
      <c r="A162" s="31" t="s">
        <v>264</v>
      </c>
      <c r="B162" s="26" t="s">
        <v>265</v>
      </c>
      <c r="C162" s="27">
        <v>7712</v>
      </c>
      <c r="D162" s="28">
        <v>913</v>
      </c>
      <c r="E162" s="28">
        <v>6799</v>
      </c>
      <c r="F162" s="29">
        <v>350</v>
      </c>
      <c r="G162" s="30">
        <v>0.8</v>
      </c>
      <c r="H162" s="30">
        <v>0.2</v>
      </c>
      <c r="I162" s="41">
        <f t="shared" si="66"/>
        <v>2699200</v>
      </c>
      <c r="J162" s="41">
        <f t="shared" si="67"/>
        <v>2159360</v>
      </c>
      <c r="K162" s="41">
        <f t="shared" si="68"/>
        <v>539840</v>
      </c>
      <c r="L162" s="43"/>
    </row>
    <row r="163" s="4" customFormat="1" ht="19" customHeight="1" spans="1:12">
      <c r="A163" s="31" t="s">
        <v>266</v>
      </c>
      <c r="B163" s="26" t="s">
        <v>267</v>
      </c>
      <c r="C163" s="27">
        <v>4460</v>
      </c>
      <c r="D163" s="28">
        <v>113</v>
      </c>
      <c r="E163" s="28">
        <v>4347</v>
      </c>
      <c r="F163" s="29">
        <v>350</v>
      </c>
      <c r="G163" s="30">
        <v>1</v>
      </c>
      <c r="H163" s="30">
        <v>0</v>
      </c>
      <c r="I163" s="41">
        <f t="shared" si="66"/>
        <v>1561000</v>
      </c>
      <c r="J163" s="41">
        <f t="shared" si="67"/>
        <v>1561000</v>
      </c>
      <c r="K163" s="41">
        <f t="shared" si="68"/>
        <v>0</v>
      </c>
      <c r="L163" s="43"/>
    </row>
    <row r="164" ht="19" customHeight="1" spans="1:12">
      <c r="A164" s="21" t="s">
        <v>268</v>
      </c>
      <c r="B164" s="21"/>
      <c r="C164" s="25">
        <v>2246</v>
      </c>
      <c r="D164" s="35">
        <v>600</v>
      </c>
      <c r="E164" s="35">
        <v>1646</v>
      </c>
      <c r="F164" s="24">
        <v>350</v>
      </c>
      <c r="G164" s="21" t="s">
        <v>15</v>
      </c>
      <c r="H164" s="21"/>
      <c r="I164" s="39">
        <f t="shared" ref="I164:K164" si="69">SUM(I165)</f>
        <v>786100</v>
      </c>
      <c r="J164" s="39">
        <f t="shared" si="69"/>
        <v>786100</v>
      </c>
      <c r="K164" s="39">
        <f t="shared" si="69"/>
        <v>0</v>
      </c>
      <c r="L164" s="44"/>
    </row>
    <row r="165" s="4" customFormat="1" ht="19" customHeight="1" spans="1:12">
      <c r="A165" s="31" t="s">
        <v>268</v>
      </c>
      <c r="B165" s="26" t="s">
        <v>269</v>
      </c>
      <c r="C165" s="27">
        <v>2246</v>
      </c>
      <c r="D165" s="28">
        <v>600</v>
      </c>
      <c r="E165" s="28">
        <v>1646</v>
      </c>
      <c r="F165" s="29">
        <v>350</v>
      </c>
      <c r="G165" s="30">
        <v>1</v>
      </c>
      <c r="H165" s="30">
        <v>0</v>
      </c>
      <c r="I165" s="41">
        <f>J165+K165</f>
        <v>786100</v>
      </c>
      <c r="J165" s="41">
        <f>ROUND((C165*F165*G165),0)</f>
        <v>786100</v>
      </c>
      <c r="K165" s="41">
        <f>ROUND((C165*F165*H165),0)</f>
        <v>0</v>
      </c>
      <c r="L165" s="43"/>
    </row>
    <row r="166" ht="19" customHeight="1" spans="1:12">
      <c r="A166" s="21" t="s">
        <v>270</v>
      </c>
      <c r="B166" s="21"/>
      <c r="C166" s="25">
        <v>4115</v>
      </c>
      <c r="D166" s="35">
        <v>1282</v>
      </c>
      <c r="E166" s="35">
        <v>2833</v>
      </c>
      <c r="F166" s="24">
        <v>350</v>
      </c>
      <c r="G166" s="21" t="s">
        <v>15</v>
      </c>
      <c r="H166" s="21"/>
      <c r="I166" s="39">
        <f t="shared" ref="I166:K166" si="70">SUM(I167)</f>
        <v>1440250</v>
      </c>
      <c r="J166" s="39">
        <f t="shared" si="70"/>
        <v>1440250</v>
      </c>
      <c r="K166" s="39">
        <f t="shared" si="70"/>
        <v>0</v>
      </c>
      <c r="L166" s="44"/>
    </row>
    <row r="167" s="4" customFormat="1" ht="19" customHeight="1" spans="1:12">
      <c r="A167" s="31" t="s">
        <v>270</v>
      </c>
      <c r="B167" s="26" t="s">
        <v>271</v>
      </c>
      <c r="C167" s="27">
        <v>4115</v>
      </c>
      <c r="D167" s="28">
        <v>1282</v>
      </c>
      <c r="E167" s="28">
        <v>2833</v>
      </c>
      <c r="F167" s="29">
        <v>350</v>
      </c>
      <c r="G167" s="30">
        <v>1</v>
      </c>
      <c r="H167" s="30">
        <v>0</v>
      </c>
      <c r="I167" s="41">
        <f>J167+K167</f>
        <v>1440250</v>
      </c>
      <c r="J167" s="41">
        <f>ROUND((C167*F167*G167),0)</f>
        <v>1440250</v>
      </c>
      <c r="K167" s="41">
        <f>ROUND((C167*F167*H167),0)</f>
        <v>0</v>
      </c>
      <c r="L167" s="43"/>
    </row>
    <row r="168" ht="19" customHeight="1" spans="1:12">
      <c r="A168" s="21" t="s">
        <v>272</v>
      </c>
      <c r="B168" s="21"/>
      <c r="C168" s="25">
        <v>26585</v>
      </c>
      <c r="D168" s="35">
        <v>6465</v>
      </c>
      <c r="E168" s="35">
        <v>20120</v>
      </c>
      <c r="F168" s="24">
        <v>350</v>
      </c>
      <c r="G168" s="21" t="s">
        <v>15</v>
      </c>
      <c r="H168" s="21"/>
      <c r="I168" s="39">
        <f t="shared" ref="I168:K168" si="71">SUM(I169)</f>
        <v>9304750</v>
      </c>
      <c r="J168" s="39">
        <f t="shared" si="71"/>
        <v>7443800</v>
      </c>
      <c r="K168" s="39">
        <f t="shared" si="71"/>
        <v>1860950</v>
      </c>
      <c r="L168" s="44"/>
    </row>
    <row r="169" s="4" customFormat="1" ht="19" customHeight="1" spans="1:12">
      <c r="A169" s="31" t="s">
        <v>272</v>
      </c>
      <c r="B169" s="26" t="s">
        <v>273</v>
      </c>
      <c r="C169" s="27">
        <v>26585</v>
      </c>
      <c r="D169" s="28">
        <v>6465</v>
      </c>
      <c r="E169" s="28">
        <v>20120</v>
      </c>
      <c r="F169" s="29">
        <v>350</v>
      </c>
      <c r="G169" s="30">
        <v>0.8</v>
      </c>
      <c r="H169" s="30">
        <v>0.2</v>
      </c>
      <c r="I169" s="41">
        <f>J169+K169</f>
        <v>9304750</v>
      </c>
      <c r="J169" s="41">
        <f>ROUND((C169*F169*G169),0)</f>
        <v>7443800</v>
      </c>
      <c r="K169" s="41">
        <f>ROUND((C169*F169*H169),0)</f>
        <v>1860950</v>
      </c>
      <c r="L169" s="43"/>
    </row>
    <row r="170" ht="19" customHeight="1" spans="1:12">
      <c r="A170" s="21" t="s">
        <v>274</v>
      </c>
      <c r="B170" s="21"/>
      <c r="C170" s="23">
        <v>802</v>
      </c>
      <c r="D170" s="23">
        <v>27</v>
      </c>
      <c r="E170" s="23">
        <v>775</v>
      </c>
      <c r="F170" s="24">
        <v>350</v>
      </c>
      <c r="G170" s="21" t="s">
        <v>15</v>
      </c>
      <c r="H170" s="21"/>
      <c r="I170" s="39">
        <f>SUM(I171:I173)</f>
        <v>280700</v>
      </c>
      <c r="J170" s="39">
        <f>SUM(J171:J173)</f>
        <v>188020</v>
      </c>
      <c r="K170" s="39">
        <f>SUM(K171:K173)</f>
        <v>92680</v>
      </c>
      <c r="L170" s="44"/>
    </row>
    <row r="171" s="4" customFormat="1" ht="19" customHeight="1" spans="1:12">
      <c r="A171" s="31" t="s">
        <v>275</v>
      </c>
      <c r="B171" s="26" t="s">
        <v>276</v>
      </c>
      <c r="C171" s="27">
        <v>472</v>
      </c>
      <c r="D171" s="28">
        <v>0</v>
      </c>
      <c r="E171" s="28">
        <v>472</v>
      </c>
      <c r="F171" s="29">
        <v>350</v>
      </c>
      <c r="G171" s="30">
        <v>0.6</v>
      </c>
      <c r="H171" s="30">
        <v>0.4</v>
      </c>
      <c r="I171" s="41">
        <f t="shared" ref="I171:I173" si="72">J171+K171</f>
        <v>165200</v>
      </c>
      <c r="J171" s="41">
        <f t="shared" ref="J171:J173" si="73">ROUND((C171*F171*G171),0)</f>
        <v>99120</v>
      </c>
      <c r="K171" s="41">
        <f t="shared" ref="K171:K173" si="74">ROUND((C171*F171*H171),0)</f>
        <v>66080</v>
      </c>
      <c r="L171" s="43"/>
    </row>
    <row r="172" s="4" customFormat="1" ht="19" customHeight="1" spans="1:12">
      <c r="A172" s="31" t="s">
        <v>277</v>
      </c>
      <c r="B172" s="26" t="s">
        <v>278</v>
      </c>
      <c r="C172" s="27">
        <v>50</v>
      </c>
      <c r="D172" s="28">
        <v>0</v>
      </c>
      <c r="E172" s="28">
        <v>50</v>
      </c>
      <c r="F172" s="29">
        <v>350</v>
      </c>
      <c r="G172" s="30">
        <v>0.6</v>
      </c>
      <c r="H172" s="30">
        <v>0.4</v>
      </c>
      <c r="I172" s="41">
        <f t="shared" si="72"/>
        <v>17500</v>
      </c>
      <c r="J172" s="41">
        <f t="shared" si="73"/>
        <v>10500</v>
      </c>
      <c r="K172" s="41">
        <f t="shared" si="74"/>
        <v>7000</v>
      </c>
      <c r="L172" s="43" t="s">
        <v>279</v>
      </c>
    </row>
    <row r="173" s="4" customFormat="1" ht="19" customHeight="1" spans="1:12">
      <c r="A173" s="31" t="s">
        <v>280</v>
      </c>
      <c r="B173" s="26" t="s">
        <v>281</v>
      </c>
      <c r="C173" s="27">
        <v>280</v>
      </c>
      <c r="D173" s="28">
        <v>27</v>
      </c>
      <c r="E173" s="28">
        <v>253</v>
      </c>
      <c r="F173" s="29">
        <v>350</v>
      </c>
      <c r="G173" s="30">
        <v>0.8</v>
      </c>
      <c r="H173" s="30">
        <v>0.2</v>
      </c>
      <c r="I173" s="41">
        <f t="shared" si="72"/>
        <v>98000</v>
      </c>
      <c r="J173" s="41">
        <f t="shared" si="73"/>
        <v>78400</v>
      </c>
      <c r="K173" s="41">
        <f t="shared" si="74"/>
        <v>19600</v>
      </c>
      <c r="L173" s="43" t="s">
        <v>282</v>
      </c>
    </row>
    <row r="174" ht="19" customHeight="1" spans="1:12">
      <c r="A174" s="21" t="s">
        <v>283</v>
      </c>
      <c r="B174" s="21"/>
      <c r="C174" s="25">
        <v>3657</v>
      </c>
      <c r="D174" s="35">
        <v>94</v>
      </c>
      <c r="E174" s="35">
        <v>3563</v>
      </c>
      <c r="F174" s="24">
        <v>350</v>
      </c>
      <c r="G174" s="21" t="s">
        <v>15</v>
      </c>
      <c r="H174" s="21"/>
      <c r="I174" s="39">
        <f t="shared" ref="I174:K174" si="75">SUM(I175)</f>
        <v>1279950</v>
      </c>
      <c r="J174" s="39">
        <f t="shared" si="75"/>
        <v>1279950</v>
      </c>
      <c r="K174" s="39">
        <f t="shared" si="75"/>
        <v>0</v>
      </c>
      <c r="L174" s="44"/>
    </row>
    <row r="175" s="4" customFormat="1" ht="19" customHeight="1" spans="1:12">
      <c r="A175" s="31" t="s">
        <v>283</v>
      </c>
      <c r="B175" s="26" t="s">
        <v>284</v>
      </c>
      <c r="C175" s="27">
        <v>3657</v>
      </c>
      <c r="D175" s="28">
        <v>94</v>
      </c>
      <c r="E175" s="28">
        <v>3563</v>
      </c>
      <c r="F175" s="29">
        <v>350</v>
      </c>
      <c r="G175" s="30">
        <v>1</v>
      </c>
      <c r="H175" s="30">
        <v>0</v>
      </c>
      <c r="I175" s="41">
        <f>J175+K175</f>
        <v>1279950</v>
      </c>
      <c r="J175" s="41">
        <f>ROUND((C175*F175*G175),0)</f>
        <v>1279950</v>
      </c>
      <c r="K175" s="41">
        <f>ROUND((C175*F175*H175),0)</f>
        <v>0</v>
      </c>
      <c r="L175" s="43"/>
    </row>
    <row r="176" ht="19" customHeight="1" spans="1:12">
      <c r="A176" s="21" t="s">
        <v>285</v>
      </c>
      <c r="B176" s="21"/>
      <c r="C176" s="25">
        <v>2072</v>
      </c>
      <c r="D176" s="25">
        <v>0</v>
      </c>
      <c r="E176" s="25">
        <v>2072</v>
      </c>
      <c r="F176" s="24">
        <v>350</v>
      </c>
      <c r="G176" s="21" t="s">
        <v>15</v>
      </c>
      <c r="H176" s="21"/>
      <c r="I176" s="39">
        <f>SUM(I177:I180)</f>
        <v>725200</v>
      </c>
      <c r="J176" s="39">
        <f>SUM(J177:J180)</f>
        <v>570360</v>
      </c>
      <c r="K176" s="39">
        <f>SUM(K177:K180)</f>
        <v>154840</v>
      </c>
      <c r="L176" s="44"/>
    </row>
    <row r="177" s="4" customFormat="1" ht="19" customHeight="1" spans="1:12">
      <c r="A177" s="50" t="s">
        <v>286</v>
      </c>
      <c r="B177" s="26" t="s">
        <v>287</v>
      </c>
      <c r="C177" s="27">
        <v>0</v>
      </c>
      <c r="D177" s="28">
        <v>0</v>
      </c>
      <c r="E177" s="28">
        <v>0</v>
      </c>
      <c r="F177" s="29">
        <v>350</v>
      </c>
      <c r="G177" s="30">
        <v>0.6</v>
      </c>
      <c r="H177" s="30">
        <v>0.4</v>
      </c>
      <c r="I177" s="41">
        <f t="shared" ref="I177:I180" si="76">J177+K177</f>
        <v>0</v>
      </c>
      <c r="J177" s="41">
        <f t="shared" ref="J177:J180" si="77">ROUND((C177*F177*G177),0)</f>
        <v>0</v>
      </c>
      <c r="K177" s="41">
        <f t="shared" ref="K177:K180" si="78">ROUND((C177*F177*H177),0)</f>
        <v>0</v>
      </c>
      <c r="L177" s="43"/>
    </row>
    <row r="178" s="4" customFormat="1" ht="19" customHeight="1" spans="1:12">
      <c r="A178" s="50" t="s">
        <v>288</v>
      </c>
      <c r="B178" s="51"/>
      <c r="C178" s="27">
        <v>0</v>
      </c>
      <c r="D178" s="28">
        <v>0</v>
      </c>
      <c r="E178" s="28">
        <v>0</v>
      </c>
      <c r="F178" s="29">
        <v>350</v>
      </c>
      <c r="G178" s="30">
        <v>0.8</v>
      </c>
      <c r="H178" s="30">
        <v>0.2</v>
      </c>
      <c r="I178" s="41">
        <f t="shared" si="76"/>
        <v>0</v>
      </c>
      <c r="J178" s="41">
        <f t="shared" si="77"/>
        <v>0</v>
      </c>
      <c r="K178" s="41">
        <f t="shared" si="78"/>
        <v>0</v>
      </c>
      <c r="L178" s="43"/>
    </row>
    <row r="179" s="4" customFormat="1" ht="19" customHeight="1" spans="1:12">
      <c r="A179" s="31" t="s">
        <v>289</v>
      </c>
      <c r="B179" s="26" t="s">
        <v>290</v>
      </c>
      <c r="C179" s="27">
        <v>140</v>
      </c>
      <c r="D179" s="28">
        <v>0</v>
      </c>
      <c r="E179" s="28">
        <v>140</v>
      </c>
      <c r="F179" s="29">
        <v>350</v>
      </c>
      <c r="G179" s="30">
        <v>0.6</v>
      </c>
      <c r="H179" s="30">
        <v>0.4</v>
      </c>
      <c r="I179" s="41">
        <f t="shared" si="76"/>
        <v>49000</v>
      </c>
      <c r="J179" s="41">
        <f t="shared" si="77"/>
        <v>29400</v>
      </c>
      <c r="K179" s="41">
        <f t="shared" si="78"/>
        <v>19600</v>
      </c>
      <c r="L179" s="43" t="s">
        <v>291</v>
      </c>
    </row>
    <row r="180" s="4" customFormat="1" ht="19" customHeight="1" spans="1:12">
      <c r="A180" s="52" t="s">
        <v>292</v>
      </c>
      <c r="B180" s="26" t="s">
        <v>293</v>
      </c>
      <c r="C180" s="27">
        <v>1932</v>
      </c>
      <c r="D180" s="28">
        <v>0</v>
      </c>
      <c r="E180" s="28">
        <v>1932</v>
      </c>
      <c r="F180" s="29">
        <v>350</v>
      </c>
      <c r="G180" s="30">
        <v>0.8</v>
      </c>
      <c r="H180" s="30">
        <v>0.2</v>
      </c>
      <c r="I180" s="41">
        <f t="shared" si="76"/>
        <v>676200</v>
      </c>
      <c r="J180" s="41">
        <f t="shared" si="77"/>
        <v>540960</v>
      </c>
      <c r="K180" s="41">
        <f t="shared" si="78"/>
        <v>135240</v>
      </c>
      <c r="L180" s="43" t="s">
        <v>294</v>
      </c>
    </row>
    <row r="181" ht="19" customHeight="1" spans="1:12">
      <c r="A181" s="21" t="s">
        <v>295</v>
      </c>
      <c r="B181" s="21"/>
      <c r="C181" s="25">
        <v>791</v>
      </c>
      <c r="D181" s="35">
        <v>7</v>
      </c>
      <c r="E181" s="35">
        <v>784</v>
      </c>
      <c r="F181" s="24">
        <v>350</v>
      </c>
      <c r="G181" s="21" t="s">
        <v>15</v>
      </c>
      <c r="H181" s="21"/>
      <c r="I181" s="39">
        <f t="shared" ref="I181:K181" si="79">SUM(I182)</f>
        <v>276850</v>
      </c>
      <c r="J181" s="39">
        <f t="shared" si="79"/>
        <v>276850</v>
      </c>
      <c r="K181" s="39">
        <f t="shared" si="79"/>
        <v>0</v>
      </c>
      <c r="L181" s="44"/>
    </row>
    <row r="182" s="4" customFormat="1" ht="19" customHeight="1" spans="1:12">
      <c r="A182" s="31" t="s">
        <v>295</v>
      </c>
      <c r="B182" s="26" t="s">
        <v>296</v>
      </c>
      <c r="C182" s="27">
        <v>791</v>
      </c>
      <c r="D182" s="28">
        <v>7</v>
      </c>
      <c r="E182" s="28">
        <v>784</v>
      </c>
      <c r="F182" s="29">
        <v>350</v>
      </c>
      <c r="G182" s="30">
        <v>1</v>
      </c>
      <c r="H182" s="30">
        <v>0</v>
      </c>
      <c r="I182" s="41">
        <f>J182+K182</f>
        <v>276850</v>
      </c>
      <c r="J182" s="41">
        <f>ROUND((C182*F182*G182),0)</f>
        <v>276850</v>
      </c>
      <c r="K182" s="41">
        <f>ROUND((C182*F182*H182),0)</f>
        <v>0</v>
      </c>
      <c r="L182" s="43"/>
    </row>
    <row r="183" ht="19" customHeight="1" spans="1:12">
      <c r="A183" s="21" t="s">
        <v>297</v>
      </c>
      <c r="B183" s="21"/>
      <c r="C183" s="25">
        <v>9736</v>
      </c>
      <c r="D183" s="35">
        <v>0</v>
      </c>
      <c r="E183" s="35">
        <v>9736</v>
      </c>
      <c r="F183" s="24">
        <v>350</v>
      </c>
      <c r="G183" s="21" t="s">
        <v>15</v>
      </c>
      <c r="H183" s="21"/>
      <c r="I183" s="39">
        <f t="shared" ref="I183:K183" si="80">SUM(I184)</f>
        <v>3407600</v>
      </c>
      <c r="J183" s="39">
        <f t="shared" si="80"/>
        <v>3407600</v>
      </c>
      <c r="K183" s="39">
        <f t="shared" si="80"/>
        <v>0</v>
      </c>
      <c r="L183" s="44"/>
    </row>
    <row r="184" s="4" customFormat="1" ht="19" customHeight="1" spans="1:12">
      <c r="A184" s="31" t="s">
        <v>297</v>
      </c>
      <c r="B184" s="26" t="s">
        <v>298</v>
      </c>
      <c r="C184" s="27">
        <v>9736</v>
      </c>
      <c r="D184" s="28">
        <v>0</v>
      </c>
      <c r="E184" s="28">
        <v>9736</v>
      </c>
      <c r="F184" s="29">
        <v>350</v>
      </c>
      <c r="G184" s="30">
        <v>1</v>
      </c>
      <c r="H184" s="30">
        <v>0</v>
      </c>
      <c r="I184" s="41">
        <f>J184+K184</f>
        <v>3407600</v>
      </c>
      <c r="J184" s="41">
        <f>ROUND((C184*F184*G184),0)</f>
        <v>3407600</v>
      </c>
      <c r="K184" s="41">
        <f>ROUND((C184*F184*H184),0)</f>
        <v>0</v>
      </c>
      <c r="L184" s="43"/>
    </row>
    <row r="185" ht="19" customHeight="1" spans="1:12">
      <c r="A185" s="21" t="s">
        <v>299</v>
      </c>
      <c r="B185" s="21"/>
      <c r="C185" s="25">
        <v>4495</v>
      </c>
      <c r="D185" s="35">
        <v>0</v>
      </c>
      <c r="E185" s="35">
        <v>4495</v>
      </c>
      <c r="F185" s="24">
        <v>350</v>
      </c>
      <c r="G185" s="21" t="s">
        <v>15</v>
      </c>
      <c r="H185" s="21"/>
      <c r="I185" s="39">
        <f t="shared" ref="I185:K185" si="81">SUM(I186)</f>
        <v>1573250</v>
      </c>
      <c r="J185" s="39">
        <f t="shared" si="81"/>
        <v>1573250</v>
      </c>
      <c r="K185" s="39">
        <f t="shared" si="81"/>
        <v>0</v>
      </c>
      <c r="L185" s="44"/>
    </row>
    <row r="186" s="4" customFormat="1" ht="19" customHeight="1" spans="1:12">
      <c r="A186" s="31" t="s">
        <v>299</v>
      </c>
      <c r="B186" s="26" t="s">
        <v>300</v>
      </c>
      <c r="C186" s="27">
        <v>4495</v>
      </c>
      <c r="D186" s="28">
        <v>0</v>
      </c>
      <c r="E186" s="28">
        <v>4495</v>
      </c>
      <c r="F186" s="29">
        <v>350</v>
      </c>
      <c r="G186" s="30">
        <v>1</v>
      </c>
      <c r="H186" s="30">
        <v>0</v>
      </c>
      <c r="I186" s="41">
        <f>J186+K186</f>
        <v>1573250</v>
      </c>
      <c r="J186" s="41">
        <f>ROUND((C186*F186*G186),0)</f>
        <v>1573250</v>
      </c>
      <c r="K186" s="41">
        <f>ROUND((C186*F186*H186),0)</f>
        <v>0</v>
      </c>
      <c r="L186" s="43" t="s">
        <v>301</v>
      </c>
    </row>
    <row r="187" ht="19" customHeight="1" spans="1:12">
      <c r="A187" s="21" t="s">
        <v>302</v>
      </c>
      <c r="B187" s="21"/>
      <c r="C187" s="25">
        <v>27044</v>
      </c>
      <c r="D187" s="25">
        <v>7438</v>
      </c>
      <c r="E187" s="25">
        <v>19606</v>
      </c>
      <c r="F187" s="24">
        <v>350</v>
      </c>
      <c r="G187" s="21" t="s">
        <v>15</v>
      </c>
      <c r="H187" s="21"/>
      <c r="I187" s="39">
        <f>SUM(I188:I191)</f>
        <v>9465400</v>
      </c>
      <c r="J187" s="39">
        <f>SUM(J188:J191)</f>
        <v>7502250</v>
      </c>
      <c r="K187" s="39">
        <f>SUM(K188:K191)</f>
        <v>1963150</v>
      </c>
      <c r="L187" s="44"/>
    </row>
    <row r="188" s="4" customFormat="1" ht="19" customHeight="1" spans="1:12">
      <c r="A188" s="31" t="s">
        <v>303</v>
      </c>
      <c r="B188" s="26" t="s">
        <v>304</v>
      </c>
      <c r="C188" s="27">
        <v>1001</v>
      </c>
      <c r="D188" s="28">
        <v>0</v>
      </c>
      <c r="E188" s="28">
        <v>1001</v>
      </c>
      <c r="F188" s="29">
        <v>350</v>
      </c>
      <c r="G188" s="30">
        <v>0.6</v>
      </c>
      <c r="H188" s="30">
        <v>0.4</v>
      </c>
      <c r="I188" s="41">
        <f t="shared" ref="I188:I191" si="82">J188+K188</f>
        <v>350350</v>
      </c>
      <c r="J188" s="41">
        <f t="shared" ref="J188:J191" si="83">ROUND((C188*F188*G188),0)</f>
        <v>210210</v>
      </c>
      <c r="K188" s="41">
        <f t="shared" ref="K188:K191" si="84">ROUND((C188*F188*H188),0)</f>
        <v>140140</v>
      </c>
      <c r="L188" s="43"/>
    </row>
    <row r="189" s="4" customFormat="1" ht="19" customHeight="1" spans="1:12">
      <c r="A189" s="31" t="s">
        <v>305</v>
      </c>
      <c r="B189" s="26" t="s">
        <v>306</v>
      </c>
      <c r="C189" s="27">
        <v>5944</v>
      </c>
      <c r="D189" s="28">
        <v>525</v>
      </c>
      <c r="E189" s="28">
        <v>5419</v>
      </c>
      <c r="F189" s="29">
        <v>350</v>
      </c>
      <c r="G189" s="30">
        <v>0.8</v>
      </c>
      <c r="H189" s="30">
        <v>0.2</v>
      </c>
      <c r="I189" s="41">
        <f t="shared" si="82"/>
        <v>2080400</v>
      </c>
      <c r="J189" s="41">
        <f t="shared" si="83"/>
        <v>1664320</v>
      </c>
      <c r="K189" s="41">
        <f t="shared" si="84"/>
        <v>416080</v>
      </c>
      <c r="L189" s="43"/>
    </row>
    <row r="190" s="4" customFormat="1" ht="19" customHeight="1" spans="1:12">
      <c r="A190" s="31" t="s">
        <v>307</v>
      </c>
      <c r="B190" s="26" t="s">
        <v>308</v>
      </c>
      <c r="C190" s="27">
        <v>14271</v>
      </c>
      <c r="D190" s="28">
        <v>5537</v>
      </c>
      <c r="E190" s="28">
        <v>8734</v>
      </c>
      <c r="F190" s="29">
        <v>350</v>
      </c>
      <c r="G190" s="30">
        <v>0.8</v>
      </c>
      <c r="H190" s="30">
        <v>0.2</v>
      </c>
      <c r="I190" s="41">
        <f t="shared" si="82"/>
        <v>4994850</v>
      </c>
      <c r="J190" s="41">
        <f t="shared" si="83"/>
        <v>3995880</v>
      </c>
      <c r="K190" s="41">
        <f t="shared" si="84"/>
        <v>998970</v>
      </c>
      <c r="L190" s="43"/>
    </row>
    <row r="191" s="4" customFormat="1" ht="19" customHeight="1" spans="1:12">
      <c r="A191" s="31" t="s">
        <v>309</v>
      </c>
      <c r="B191" s="26" t="s">
        <v>310</v>
      </c>
      <c r="C191" s="27">
        <v>5828</v>
      </c>
      <c r="D191" s="28">
        <v>1376</v>
      </c>
      <c r="E191" s="28">
        <v>4452</v>
      </c>
      <c r="F191" s="29">
        <v>350</v>
      </c>
      <c r="G191" s="30">
        <v>0.8</v>
      </c>
      <c r="H191" s="30">
        <v>0.2</v>
      </c>
      <c r="I191" s="41">
        <f t="shared" si="82"/>
        <v>2039800</v>
      </c>
      <c r="J191" s="41">
        <f t="shared" si="83"/>
        <v>1631840</v>
      </c>
      <c r="K191" s="41">
        <f t="shared" si="84"/>
        <v>407960</v>
      </c>
      <c r="L191" s="43"/>
    </row>
    <row r="192" ht="19" customHeight="1" spans="1:12">
      <c r="A192" s="21" t="s">
        <v>311</v>
      </c>
      <c r="B192" s="21"/>
      <c r="C192" s="25">
        <v>16940</v>
      </c>
      <c r="D192" s="35">
        <v>8201</v>
      </c>
      <c r="E192" s="35">
        <v>8739</v>
      </c>
      <c r="F192" s="24">
        <v>350</v>
      </c>
      <c r="G192" s="21" t="s">
        <v>15</v>
      </c>
      <c r="H192" s="21"/>
      <c r="I192" s="39">
        <f t="shared" ref="I192:K192" si="85">SUM(I193)</f>
        <v>5929000</v>
      </c>
      <c r="J192" s="39">
        <f t="shared" si="85"/>
        <v>4743200</v>
      </c>
      <c r="K192" s="39">
        <f t="shared" si="85"/>
        <v>1185800</v>
      </c>
      <c r="L192" s="44"/>
    </row>
    <row r="193" s="4" customFormat="1" ht="19" customHeight="1" spans="1:12">
      <c r="A193" s="31" t="s">
        <v>311</v>
      </c>
      <c r="B193" s="26" t="s">
        <v>312</v>
      </c>
      <c r="C193" s="27">
        <v>16940</v>
      </c>
      <c r="D193" s="28">
        <v>8201</v>
      </c>
      <c r="E193" s="28">
        <v>8739</v>
      </c>
      <c r="F193" s="29">
        <v>350</v>
      </c>
      <c r="G193" s="30">
        <v>0.8</v>
      </c>
      <c r="H193" s="30">
        <v>0.2</v>
      </c>
      <c r="I193" s="41">
        <f>J193+K193</f>
        <v>5929000</v>
      </c>
      <c r="J193" s="41">
        <f>ROUND((C193*F193*G193),0)</f>
        <v>4743200</v>
      </c>
      <c r="K193" s="41">
        <f>ROUND((C193*F193*H193),0)</f>
        <v>1185800</v>
      </c>
      <c r="L193" s="43"/>
    </row>
    <row r="194" ht="19" customHeight="1" spans="1:12">
      <c r="A194" s="21" t="s">
        <v>313</v>
      </c>
      <c r="B194" s="21"/>
      <c r="C194" s="25">
        <v>47790</v>
      </c>
      <c r="D194" s="35">
        <v>16491</v>
      </c>
      <c r="E194" s="35">
        <v>31299</v>
      </c>
      <c r="F194" s="24">
        <v>350</v>
      </c>
      <c r="G194" s="21" t="s">
        <v>15</v>
      </c>
      <c r="H194" s="21"/>
      <c r="I194" s="39">
        <f t="shared" ref="I194:K194" si="86">SUM(I195)</f>
        <v>16726500</v>
      </c>
      <c r="J194" s="39">
        <f t="shared" si="86"/>
        <v>13381200</v>
      </c>
      <c r="K194" s="39">
        <f t="shared" si="86"/>
        <v>3345300</v>
      </c>
      <c r="L194" s="44"/>
    </row>
    <row r="195" s="4" customFormat="1" ht="19" customHeight="1" spans="1:12">
      <c r="A195" s="31" t="s">
        <v>313</v>
      </c>
      <c r="B195" s="26" t="s">
        <v>314</v>
      </c>
      <c r="C195" s="27">
        <v>47790</v>
      </c>
      <c r="D195" s="28">
        <v>16491</v>
      </c>
      <c r="E195" s="28">
        <v>31299</v>
      </c>
      <c r="F195" s="29">
        <v>350</v>
      </c>
      <c r="G195" s="30">
        <v>0.8</v>
      </c>
      <c r="H195" s="30">
        <v>0.2</v>
      </c>
      <c r="I195" s="41">
        <f>J195+K195</f>
        <v>16726500</v>
      </c>
      <c r="J195" s="41">
        <f>ROUND((C195*F195*G195),0)</f>
        <v>13381200</v>
      </c>
      <c r="K195" s="41">
        <f>ROUND((C195*F195*H195),0)</f>
        <v>3345300</v>
      </c>
      <c r="L195" s="43"/>
    </row>
    <row r="196" spans="9:9">
      <c r="I196" s="53"/>
    </row>
  </sheetData>
  <mergeCells count="9">
    <mergeCell ref="A2:L2"/>
    <mergeCell ref="C3:E3"/>
    <mergeCell ref="I3:K3"/>
    <mergeCell ref="A3:A4"/>
    <mergeCell ref="B3:B4"/>
    <mergeCell ref="F3:F4"/>
    <mergeCell ref="G3:G4"/>
    <mergeCell ref="H3:H4"/>
    <mergeCell ref="L3:L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2021年明细（350元）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卢颖佳</dc:creator>
  <cp:lastModifiedBy>杨远立</cp:lastModifiedBy>
  <dcterms:created xsi:type="dcterms:W3CDTF">2018-11-29T09:21:00Z</dcterms:created>
  <cp:lastPrinted>2020-11-30T10:25:00Z</cp:lastPrinted>
  <dcterms:modified xsi:type="dcterms:W3CDTF">2020-12-16T02:37:22Z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