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88" windowHeight="9600"/>
  </bookViews>
  <sheets>
    <sheet name="珠三角课本费" sheetId="1" r:id="rId1"/>
  </sheets>
  <definedNames>
    <definedName name="_xlnm._FilterDatabase" localSheetId="0" hidden="1">珠三角课本费!$A$5:$L$43</definedName>
  </definedNames>
  <calcPr calcId="144525"/>
</workbook>
</file>

<file path=xl/sharedStrings.xml><?xml version="1.0" encoding="utf-8"?>
<sst xmlns="http://schemas.openxmlformats.org/spreadsheetml/2006/main" count="46">
  <si>
    <t>2021年义务教育阶段残疾学生课本费补助资金明细表（珠三角地区）</t>
  </si>
  <si>
    <t>单位</t>
  </si>
  <si>
    <t>珠三角城市</t>
  </si>
  <si>
    <t>珠三角农村</t>
  </si>
  <si>
    <t>免费教科书补助资金(万）</t>
  </si>
  <si>
    <t>20-20学年城市特殊教育
学校义务教育在校生数（人）</t>
  </si>
  <si>
    <t>补助标准（元/人）</t>
  </si>
  <si>
    <t>20-20学年农村特殊教育
学校义务教育在校生数（人）</t>
  </si>
  <si>
    <t>合计</t>
  </si>
  <si>
    <t>小学</t>
  </si>
  <si>
    <t>初中</t>
  </si>
  <si>
    <t>广州市</t>
  </si>
  <si>
    <t>广州市本级</t>
  </si>
  <si>
    <t>荔湾区</t>
  </si>
  <si>
    <t>越秀区</t>
  </si>
  <si>
    <t>海珠区</t>
  </si>
  <si>
    <t>天河区</t>
  </si>
  <si>
    <t>白云区</t>
  </si>
  <si>
    <t>黄埔区</t>
  </si>
  <si>
    <t>番禺区</t>
  </si>
  <si>
    <t>花都区</t>
  </si>
  <si>
    <t>南沙区</t>
  </si>
  <si>
    <t>从化区</t>
  </si>
  <si>
    <t>增城区</t>
  </si>
  <si>
    <t>珠海市</t>
  </si>
  <si>
    <t>珠海市本级</t>
  </si>
  <si>
    <t>香洲区</t>
  </si>
  <si>
    <t>斗门区</t>
  </si>
  <si>
    <t>金湾区</t>
  </si>
  <si>
    <t>佛山市</t>
  </si>
  <si>
    <t>佛山市本级</t>
  </si>
  <si>
    <t>禅城区</t>
  </si>
  <si>
    <t>南海区</t>
  </si>
  <si>
    <t>顺德区</t>
  </si>
  <si>
    <t>三水区</t>
  </si>
  <si>
    <t>高明区</t>
  </si>
  <si>
    <t>江门市</t>
  </si>
  <si>
    <t>江门市本级</t>
  </si>
  <si>
    <t>蓬江区</t>
  </si>
  <si>
    <t>江海区</t>
  </si>
  <si>
    <t>新会区</t>
  </si>
  <si>
    <t>台山市</t>
  </si>
  <si>
    <t>开平市</t>
  </si>
  <si>
    <t>鹤山市</t>
  </si>
  <si>
    <t>东莞市</t>
  </si>
  <si>
    <t>中山市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</si>
</sst>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  <numFmt numFmtId="177" formatCode="0.0_ "/>
  </numFmts>
  <fonts count="26">
    <font>
      <sz val="11"/>
      <name val="宋体"/>
      <charset val="134"/>
    </font>
    <font>
      <sz val="12"/>
      <color rgb="FF000000"/>
      <name val="宋体"/>
      <charset val="134"/>
    </font>
    <font>
      <sz val="18"/>
      <color rgb="FF000000"/>
      <name val="方正小标宋简体"/>
      <charset val="134"/>
    </font>
    <font>
      <b/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B2B2B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19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13" borderId="9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2" fillId="22" borderId="12" applyNumberFormat="0" applyAlignment="0" applyProtection="0">
      <alignment vertical="center"/>
    </xf>
    <xf numFmtId="0" fontId="20" fillId="22" borderId="10" applyNumberFormat="0" applyAlignment="0" applyProtection="0">
      <alignment vertical="center"/>
    </xf>
    <xf numFmtId="0" fontId="16" fillId="12" borderId="8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43" fontId="2" fillId="0" borderId="0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3" fontId="5" fillId="0" borderId="3" xfId="0" applyNumberFormat="1" applyFont="1" applyFill="1" applyBorder="1" applyAlignment="1">
      <alignment horizontal="center" vertical="center" wrapText="1"/>
    </xf>
    <xf numFmtId="43" fontId="5" fillId="0" borderId="4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43" fontId="5" fillId="0" borderId="5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vertical="center" wrapText="1"/>
    </xf>
    <xf numFmtId="177" fontId="3" fillId="2" borderId="1" xfId="0" applyNumberFormat="1" applyFont="1" applyFill="1" applyBorder="1" applyAlignment="1">
      <alignment horizontal="center" vertical="center"/>
    </xf>
    <xf numFmtId="43" fontId="3" fillId="2" borderId="1" xfId="0" applyNumberFormat="1" applyFont="1" applyFill="1" applyBorder="1" applyAlignment="1">
      <alignment vertical="center" wrapText="1"/>
    </xf>
    <xf numFmtId="0" fontId="3" fillId="0" borderId="1" xfId="0" applyFont="1" applyFill="1" applyBorder="1">
      <alignment vertical="center"/>
    </xf>
    <xf numFmtId="43" fontId="3" fillId="2" borderId="1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43"/>
  <sheetViews>
    <sheetView tabSelected="1" topLeftCell="A58" workbookViewId="0">
      <selection activeCell="O7" sqref="O7"/>
    </sheetView>
  </sheetViews>
  <sheetFormatPr defaultColWidth="9" defaultRowHeight="15.6"/>
  <cols>
    <col min="1" max="1" width="21.7777777777778" style="1" customWidth="1"/>
    <col min="2" max="3" width="9.37962962962963" style="1" customWidth="1"/>
    <col min="4" max="10" width="9" style="1" customWidth="1"/>
    <col min="11" max="11" width="9" style="2" customWidth="1"/>
    <col min="12" max="12" width="13.6018518518519" style="3" customWidth="1"/>
    <col min="13" max="256" width="9" style="1" customWidth="1"/>
  </cols>
  <sheetData>
    <row r="1" s="1" customFormat="1" ht="29" customHeight="1" spans="11:12">
      <c r="K1" s="2"/>
      <c r="L1" s="3"/>
    </row>
    <row r="2" s="1" customFormat="1" ht="24" spans="1:12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16"/>
      <c r="L2" s="17"/>
    </row>
    <row r="3" s="1" customFormat="1" ht="40.5" customHeight="1" spans="1:12">
      <c r="A3" s="5" t="s">
        <v>1</v>
      </c>
      <c r="B3" s="5" t="s">
        <v>2</v>
      </c>
      <c r="C3" s="5"/>
      <c r="D3" s="5"/>
      <c r="E3" s="5"/>
      <c r="F3" s="5"/>
      <c r="G3" s="6" t="s">
        <v>3</v>
      </c>
      <c r="H3" s="6"/>
      <c r="I3" s="6"/>
      <c r="J3" s="6"/>
      <c r="K3" s="18"/>
      <c r="L3" s="19" t="s">
        <v>4</v>
      </c>
    </row>
    <row r="4" s="1" customFormat="1" ht="51" customHeight="1" spans="1:12">
      <c r="A4" s="5"/>
      <c r="B4" s="6" t="s">
        <v>5</v>
      </c>
      <c r="C4" s="6"/>
      <c r="D4" s="6"/>
      <c r="E4" s="6" t="s">
        <v>6</v>
      </c>
      <c r="F4" s="6"/>
      <c r="G4" s="6" t="s">
        <v>7</v>
      </c>
      <c r="H4" s="6"/>
      <c r="I4" s="6"/>
      <c r="J4" s="6" t="s">
        <v>6</v>
      </c>
      <c r="K4" s="18"/>
      <c r="L4" s="20"/>
    </row>
    <row r="5" s="1" customFormat="1" ht="39.75" customHeight="1" spans="1:12">
      <c r="A5" s="5"/>
      <c r="B5" s="7" t="s">
        <v>8</v>
      </c>
      <c r="C5" s="7" t="s">
        <v>9</v>
      </c>
      <c r="D5" s="7" t="s">
        <v>10</v>
      </c>
      <c r="E5" s="7" t="s">
        <v>9</v>
      </c>
      <c r="F5" s="7" t="s">
        <v>10</v>
      </c>
      <c r="G5" s="7" t="s">
        <v>8</v>
      </c>
      <c r="H5" s="7" t="s">
        <v>9</v>
      </c>
      <c r="I5" s="7" t="s">
        <v>10</v>
      </c>
      <c r="J5" s="7" t="s">
        <v>9</v>
      </c>
      <c r="K5" s="21" t="s">
        <v>10</v>
      </c>
      <c r="L5" s="22"/>
    </row>
    <row r="6" s="1" customFormat="1" ht="20.1" customHeight="1" spans="1:12">
      <c r="A6" s="7" t="s">
        <v>8</v>
      </c>
      <c r="B6" s="8">
        <v>4068</v>
      </c>
      <c r="C6" s="8">
        <v>2859</v>
      </c>
      <c r="D6" s="8">
        <v>1209</v>
      </c>
      <c r="E6" s="9">
        <v>90</v>
      </c>
      <c r="F6" s="9">
        <v>180</v>
      </c>
      <c r="G6" s="8">
        <v>3285</v>
      </c>
      <c r="H6" s="8">
        <v>2306</v>
      </c>
      <c r="I6" s="8">
        <v>979</v>
      </c>
      <c r="J6" s="9">
        <v>180</v>
      </c>
      <c r="K6" s="18">
        <v>307.5</v>
      </c>
      <c r="L6" s="23">
        <f>SUM(L7,L20,L25,L32,L40,L42)</f>
        <v>119.98</v>
      </c>
    </row>
    <row r="7" s="1" customFormat="1" ht="20.1" customHeight="1" spans="1:12">
      <c r="A7" s="10" t="s">
        <v>11</v>
      </c>
      <c r="B7" s="10">
        <v>1785</v>
      </c>
      <c r="C7" s="10">
        <v>1203</v>
      </c>
      <c r="D7" s="10">
        <v>582</v>
      </c>
      <c r="E7" s="11">
        <v>90</v>
      </c>
      <c r="F7" s="11">
        <v>180</v>
      </c>
      <c r="G7" s="10">
        <v>1192</v>
      </c>
      <c r="H7" s="10">
        <v>840</v>
      </c>
      <c r="I7" s="10">
        <v>352</v>
      </c>
      <c r="J7" s="11">
        <v>180</v>
      </c>
      <c r="K7" s="24">
        <v>307.5</v>
      </c>
      <c r="L7" s="25">
        <f>SUM(L8:L19)</f>
        <v>47.25</v>
      </c>
    </row>
    <row r="8" s="1" customFormat="1" ht="20.1" customHeight="1" spans="1:12">
      <c r="A8" s="7" t="s">
        <v>12</v>
      </c>
      <c r="B8" s="7">
        <v>757</v>
      </c>
      <c r="C8" s="7">
        <v>514</v>
      </c>
      <c r="D8" s="7">
        <v>243</v>
      </c>
      <c r="E8" s="5">
        <v>90</v>
      </c>
      <c r="F8" s="5">
        <v>180</v>
      </c>
      <c r="G8" s="7">
        <v>0</v>
      </c>
      <c r="H8" s="7">
        <v>0</v>
      </c>
      <c r="I8" s="7">
        <v>0</v>
      </c>
      <c r="J8" s="5">
        <v>180</v>
      </c>
      <c r="K8" s="5">
        <v>307.5</v>
      </c>
      <c r="L8" s="26">
        <f t="shared" ref="L8:L19" si="0">ROUND((C8*E8+D8*F8+H8*J8+I8*K8)/10000,2)</f>
        <v>9</v>
      </c>
    </row>
    <row r="9" s="1" customFormat="1" ht="20.1" customHeight="1" spans="1:12">
      <c r="A9" s="7" t="s">
        <v>13</v>
      </c>
      <c r="B9" s="7">
        <v>211</v>
      </c>
      <c r="C9" s="7">
        <v>152</v>
      </c>
      <c r="D9" s="7">
        <v>59</v>
      </c>
      <c r="E9" s="9">
        <v>90</v>
      </c>
      <c r="F9" s="9">
        <v>180</v>
      </c>
      <c r="G9" s="8">
        <v>0</v>
      </c>
      <c r="H9" s="7">
        <v>0</v>
      </c>
      <c r="I9" s="7">
        <v>0</v>
      </c>
      <c r="J9" s="9">
        <v>180</v>
      </c>
      <c r="K9" s="18">
        <v>307.5</v>
      </c>
      <c r="L9" s="23">
        <f t="shared" si="0"/>
        <v>2.43</v>
      </c>
    </row>
    <row r="10" s="1" customFormat="1" ht="20.1" customHeight="1" spans="1:12">
      <c r="A10" s="7" t="s">
        <v>14</v>
      </c>
      <c r="B10" s="7">
        <v>291</v>
      </c>
      <c r="C10" s="7">
        <v>174</v>
      </c>
      <c r="D10" s="7">
        <v>117</v>
      </c>
      <c r="E10" s="9">
        <v>90</v>
      </c>
      <c r="F10" s="9">
        <v>180</v>
      </c>
      <c r="G10" s="8">
        <v>0</v>
      </c>
      <c r="H10" s="7">
        <v>0</v>
      </c>
      <c r="I10" s="7">
        <v>0</v>
      </c>
      <c r="J10" s="9">
        <v>180</v>
      </c>
      <c r="K10" s="18">
        <v>307.5</v>
      </c>
      <c r="L10" s="23">
        <f t="shared" si="0"/>
        <v>3.67</v>
      </c>
    </row>
    <row r="11" s="1" customFormat="1" ht="20.1" customHeight="1" spans="1:12">
      <c r="A11" s="7" t="s">
        <v>15</v>
      </c>
      <c r="B11" s="7">
        <v>214</v>
      </c>
      <c r="C11" s="7">
        <v>160</v>
      </c>
      <c r="D11" s="7">
        <v>54</v>
      </c>
      <c r="E11" s="9">
        <v>90</v>
      </c>
      <c r="F11" s="9">
        <v>180</v>
      </c>
      <c r="G11" s="8">
        <v>0</v>
      </c>
      <c r="H11" s="7">
        <v>0</v>
      </c>
      <c r="I11" s="7">
        <v>0</v>
      </c>
      <c r="J11" s="9">
        <v>180</v>
      </c>
      <c r="K11" s="18">
        <v>307.5</v>
      </c>
      <c r="L11" s="23">
        <f t="shared" si="0"/>
        <v>2.41</v>
      </c>
    </row>
    <row r="12" s="1" customFormat="1" ht="20.1" customHeight="1" spans="1:12">
      <c r="A12" s="7" t="s">
        <v>16</v>
      </c>
      <c r="B12" s="7">
        <v>173</v>
      </c>
      <c r="C12" s="7">
        <v>104</v>
      </c>
      <c r="D12" s="7">
        <v>69</v>
      </c>
      <c r="E12" s="9">
        <v>90</v>
      </c>
      <c r="F12" s="9">
        <v>180</v>
      </c>
      <c r="G12" s="8">
        <v>0</v>
      </c>
      <c r="H12" s="7">
        <v>0</v>
      </c>
      <c r="I12" s="7">
        <v>0</v>
      </c>
      <c r="J12" s="9">
        <v>180</v>
      </c>
      <c r="K12" s="18">
        <v>307.5</v>
      </c>
      <c r="L12" s="23">
        <f t="shared" si="0"/>
        <v>2.18</v>
      </c>
    </row>
    <row r="13" s="1" customFormat="1" ht="20.1" customHeight="1" spans="1:12">
      <c r="A13" s="7" t="s">
        <v>17</v>
      </c>
      <c r="B13" s="7">
        <v>12</v>
      </c>
      <c r="C13" s="7">
        <v>12</v>
      </c>
      <c r="D13" s="7">
        <v>0</v>
      </c>
      <c r="E13" s="12">
        <v>90</v>
      </c>
      <c r="F13" s="13">
        <v>180</v>
      </c>
      <c r="G13" s="8">
        <v>301</v>
      </c>
      <c r="H13" s="7">
        <v>209</v>
      </c>
      <c r="I13" s="7">
        <v>92</v>
      </c>
      <c r="J13" s="9">
        <v>180</v>
      </c>
      <c r="K13" s="18">
        <v>307.5</v>
      </c>
      <c r="L13" s="23">
        <f t="shared" si="0"/>
        <v>6.7</v>
      </c>
    </row>
    <row r="14" s="1" customFormat="1" ht="20.1" customHeight="1" spans="1:12">
      <c r="A14" s="7" t="s">
        <v>18</v>
      </c>
      <c r="B14" s="7">
        <v>78</v>
      </c>
      <c r="C14" s="7">
        <v>48</v>
      </c>
      <c r="D14" s="7">
        <v>30</v>
      </c>
      <c r="E14" s="9">
        <v>90</v>
      </c>
      <c r="F14" s="9">
        <v>180</v>
      </c>
      <c r="G14" s="8">
        <v>107</v>
      </c>
      <c r="H14" s="7">
        <v>60</v>
      </c>
      <c r="I14" s="7">
        <v>47</v>
      </c>
      <c r="J14" s="9">
        <v>180</v>
      </c>
      <c r="K14" s="18">
        <v>307.5</v>
      </c>
      <c r="L14" s="23">
        <f t="shared" si="0"/>
        <v>3.5</v>
      </c>
    </row>
    <row r="15" s="1" customFormat="1" ht="20.1" customHeight="1" spans="1:12">
      <c r="A15" s="7" t="s">
        <v>19</v>
      </c>
      <c r="B15" s="7">
        <v>0</v>
      </c>
      <c r="C15" s="7">
        <v>0</v>
      </c>
      <c r="D15" s="7">
        <v>0</v>
      </c>
      <c r="E15" s="9">
        <v>90</v>
      </c>
      <c r="F15" s="9">
        <v>180</v>
      </c>
      <c r="G15" s="8">
        <v>429</v>
      </c>
      <c r="H15" s="7">
        <v>318</v>
      </c>
      <c r="I15" s="7">
        <v>111</v>
      </c>
      <c r="J15" s="9">
        <v>180</v>
      </c>
      <c r="K15" s="18">
        <v>307.5</v>
      </c>
      <c r="L15" s="23">
        <f t="shared" si="0"/>
        <v>9.14</v>
      </c>
    </row>
    <row r="16" s="1" customFormat="1" ht="20.1" customHeight="1" spans="1:12">
      <c r="A16" s="7" t="s">
        <v>20</v>
      </c>
      <c r="B16" s="7">
        <v>0</v>
      </c>
      <c r="C16" s="7">
        <v>0</v>
      </c>
      <c r="D16" s="7">
        <v>0</v>
      </c>
      <c r="E16" s="9">
        <v>90</v>
      </c>
      <c r="F16" s="9">
        <v>180</v>
      </c>
      <c r="G16" s="8">
        <v>159</v>
      </c>
      <c r="H16" s="7">
        <v>115</v>
      </c>
      <c r="I16" s="7">
        <v>44</v>
      </c>
      <c r="J16" s="9">
        <v>180</v>
      </c>
      <c r="K16" s="18">
        <v>307.5</v>
      </c>
      <c r="L16" s="23">
        <f t="shared" si="0"/>
        <v>3.42</v>
      </c>
    </row>
    <row r="17" s="1" customFormat="1" ht="20.1" customHeight="1" spans="1:12">
      <c r="A17" s="7" t="s">
        <v>21</v>
      </c>
      <c r="B17" s="7">
        <v>49</v>
      </c>
      <c r="C17" s="7">
        <v>39</v>
      </c>
      <c r="D17" s="7">
        <v>10</v>
      </c>
      <c r="E17" s="9">
        <v>90</v>
      </c>
      <c r="F17" s="9">
        <v>180</v>
      </c>
      <c r="G17" s="8">
        <v>1</v>
      </c>
      <c r="H17" s="7">
        <v>1</v>
      </c>
      <c r="I17" s="7">
        <v>0</v>
      </c>
      <c r="J17" s="9">
        <v>180</v>
      </c>
      <c r="K17" s="18">
        <v>307.5</v>
      </c>
      <c r="L17" s="23">
        <f t="shared" si="0"/>
        <v>0.55</v>
      </c>
    </row>
    <row r="18" s="1" customFormat="1" ht="20.1" customHeight="1" spans="1:12">
      <c r="A18" s="7" t="s">
        <v>22</v>
      </c>
      <c r="B18" s="7">
        <v>0</v>
      </c>
      <c r="C18" s="7">
        <v>0</v>
      </c>
      <c r="D18" s="7">
        <v>0</v>
      </c>
      <c r="E18" s="9">
        <v>90</v>
      </c>
      <c r="F18" s="9">
        <v>180</v>
      </c>
      <c r="G18" s="8">
        <v>67</v>
      </c>
      <c r="H18" s="7">
        <v>43</v>
      </c>
      <c r="I18" s="7">
        <v>24</v>
      </c>
      <c r="J18" s="9">
        <v>180</v>
      </c>
      <c r="K18" s="18">
        <v>307.5</v>
      </c>
      <c r="L18" s="23">
        <f t="shared" si="0"/>
        <v>1.51</v>
      </c>
    </row>
    <row r="19" s="1" customFormat="1" ht="20.1" customHeight="1" spans="1:12">
      <c r="A19" s="7" t="s">
        <v>23</v>
      </c>
      <c r="B19" s="7">
        <v>0</v>
      </c>
      <c r="C19" s="7">
        <v>0</v>
      </c>
      <c r="D19" s="7">
        <v>0</v>
      </c>
      <c r="E19" s="9">
        <v>90</v>
      </c>
      <c r="F19" s="9">
        <v>180</v>
      </c>
      <c r="G19" s="8">
        <v>128</v>
      </c>
      <c r="H19" s="7">
        <v>94</v>
      </c>
      <c r="I19" s="7">
        <v>34</v>
      </c>
      <c r="J19" s="9">
        <v>180</v>
      </c>
      <c r="K19" s="18">
        <v>307.5</v>
      </c>
      <c r="L19" s="23">
        <f t="shared" si="0"/>
        <v>2.74</v>
      </c>
    </row>
    <row r="20" s="1" customFormat="1" ht="20.1" customHeight="1" spans="1:12">
      <c r="A20" s="10" t="s">
        <v>24</v>
      </c>
      <c r="B20" s="10">
        <v>551</v>
      </c>
      <c r="C20" s="10">
        <v>362</v>
      </c>
      <c r="D20" s="10">
        <v>189</v>
      </c>
      <c r="E20" s="11">
        <v>90</v>
      </c>
      <c r="F20" s="11">
        <v>180</v>
      </c>
      <c r="G20" s="10">
        <v>0</v>
      </c>
      <c r="H20" s="10">
        <v>0</v>
      </c>
      <c r="I20" s="10">
        <v>0</v>
      </c>
      <c r="J20" s="11">
        <v>180</v>
      </c>
      <c r="K20" s="24">
        <v>307.5</v>
      </c>
      <c r="L20" s="27">
        <f>SUM(L21:L24)</f>
        <v>6.66</v>
      </c>
    </row>
    <row r="21" s="1" customFormat="1" ht="20.1" customHeight="1" spans="1:12">
      <c r="A21" s="7" t="s">
        <v>25</v>
      </c>
      <c r="B21" s="7">
        <v>372</v>
      </c>
      <c r="C21" s="7">
        <v>238</v>
      </c>
      <c r="D21" s="7">
        <v>134</v>
      </c>
      <c r="E21" s="9">
        <v>90</v>
      </c>
      <c r="F21" s="9">
        <v>180</v>
      </c>
      <c r="G21" s="8">
        <v>0</v>
      </c>
      <c r="H21" s="7">
        <v>0</v>
      </c>
      <c r="I21" s="7">
        <v>0</v>
      </c>
      <c r="J21" s="9">
        <v>180</v>
      </c>
      <c r="K21" s="18">
        <v>307.5</v>
      </c>
      <c r="L21" s="23">
        <f t="shared" ref="L21:L24" si="1">ROUND((C21*E21+D21*F21+H21*J21+I21*K21)/10000,2)</f>
        <v>4.55</v>
      </c>
    </row>
    <row r="22" s="1" customFormat="1" ht="32" customHeight="1" spans="1:12">
      <c r="A22" s="14" t="s">
        <v>26</v>
      </c>
      <c r="B22" s="7">
        <v>0</v>
      </c>
      <c r="C22" s="7">
        <v>0</v>
      </c>
      <c r="D22" s="7">
        <v>0</v>
      </c>
      <c r="E22" s="9">
        <v>90</v>
      </c>
      <c r="F22" s="9">
        <v>180</v>
      </c>
      <c r="G22" s="8">
        <v>0</v>
      </c>
      <c r="H22" s="7">
        <v>0</v>
      </c>
      <c r="I22" s="7">
        <v>0</v>
      </c>
      <c r="J22" s="9">
        <v>180</v>
      </c>
      <c r="K22" s="18">
        <v>307.5</v>
      </c>
      <c r="L22" s="23">
        <f t="shared" si="1"/>
        <v>0</v>
      </c>
    </row>
    <row r="23" s="1" customFormat="1" ht="20.1" customHeight="1" spans="1:12">
      <c r="A23" s="7" t="s">
        <v>27</v>
      </c>
      <c r="B23" s="7">
        <v>179</v>
      </c>
      <c r="C23" s="7">
        <v>124</v>
      </c>
      <c r="D23" s="7">
        <v>55</v>
      </c>
      <c r="E23" s="9">
        <v>90</v>
      </c>
      <c r="F23" s="9">
        <v>180</v>
      </c>
      <c r="G23" s="8">
        <v>0</v>
      </c>
      <c r="H23" s="7">
        <v>0</v>
      </c>
      <c r="I23" s="7">
        <v>0</v>
      </c>
      <c r="J23" s="9">
        <v>180</v>
      </c>
      <c r="K23" s="18">
        <v>307.5</v>
      </c>
      <c r="L23" s="23">
        <f t="shared" si="1"/>
        <v>2.11</v>
      </c>
    </row>
    <row r="24" s="1" customFormat="1" ht="20.1" customHeight="1" spans="1:12">
      <c r="A24" s="7" t="s">
        <v>28</v>
      </c>
      <c r="B24" s="7">
        <v>0</v>
      </c>
      <c r="C24" s="7">
        <v>0</v>
      </c>
      <c r="D24" s="7">
        <v>0</v>
      </c>
      <c r="E24" s="9">
        <v>90</v>
      </c>
      <c r="F24" s="9">
        <v>180</v>
      </c>
      <c r="G24" s="8">
        <v>0</v>
      </c>
      <c r="H24" s="7">
        <v>0</v>
      </c>
      <c r="I24" s="7">
        <v>0</v>
      </c>
      <c r="J24" s="9">
        <v>180</v>
      </c>
      <c r="K24" s="18">
        <v>307.5</v>
      </c>
      <c r="L24" s="23">
        <f t="shared" si="1"/>
        <v>0</v>
      </c>
    </row>
    <row r="25" s="1" customFormat="1" ht="20.1" customHeight="1" spans="1:12">
      <c r="A25" s="10" t="s">
        <v>29</v>
      </c>
      <c r="B25" s="10">
        <v>776</v>
      </c>
      <c r="C25" s="10">
        <v>613</v>
      </c>
      <c r="D25" s="10">
        <v>163</v>
      </c>
      <c r="E25" s="11">
        <v>90</v>
      </c>
      <c r="F25" s="11">
        <v>180</v>
      </c>
      <c r="G25" s="10">
        <v>608</v>
      </c>
      <c r="H25" s="10">
        <v>416</v>
      </c>
      <c r="I25" s="10">
        <v>192</v>
      </c>
      <c r="J25" s="11">
        <v>180</v>
      </c>
      <c r="K25" s="24">
        <v>307.5</v>
      </c>
      <c r="L25" s="27">
        <f>SUM(L26:L31)</f>
        <v>21.84</v>
      </c>
    </row>
    <row r="26" s="1" customFormat="1" ht="20.1" customHeight="1" spans="1:12">
      <c r="A26" s="7" t="s">
        <v>30</v>
      </c>
      <c r="B26" s="7">
        <v>282</v>
      </c>
      <c r="C26" s="7">
        <v>227</v>
      </c>
      <c r="D26" s="7">
        <v>55</v>
      </c>
      <c r="E26" s="5">
        <v>90</v>
      </c>
      <c r="F26" s="5">
        <v>180</v>
      </c>
      <c r="G26" s="7">
        <v>0</v>
      </c>
      <c r="H26" s="7">
        <v>0</v>
      </c>
      <c r="I26" s="7">
        <v>0</v>
      </c>
      <c r="J26" s="5">
        <v>180</v>
      </c>
      <c r="K26" s="5">
        <v>307.5</v>
      </c>
      <c r="L26" s="26">
        <f t="shared" ref="L26:L31" si="2">ROUND((C26*E26+D26*F26+H26*J26+I26*K26)/10000,2)</f>
        <v>3.03</v>
      </c>
    </row>
    <row r="27" s="1" customFormat="1" ht="20.1" customHeight="1" spans="1:12">
      <c r="A27" s="7" t="s">
        <v>31</v>
      </c>
      <c r="B27" s="7">
        <v>183</v>
      </c>
      <c r="C27" s="7">
        <v>119</v>
      </c>
      <c r="D27" s="7">
        <v>64</v>
      </c>
      <c r="E27" s="9">
        <v>90</v>
      </c>
      <c r="F27" s="9">
        <v>180</v>
      </c>
      <c r="G27" s="8">
        <v>0</v>
      </c>
      <c r="H27" s="7">
        <v>0</v>
      </c>
      <c r="I27" s="7">
        <v>0</v>
      </c>
      <c r="J27" s="9">
        <v>180</v>
      </c>
      <c r="K27" s="18">
        <v>307.5</v>
      </c>
      <c r="L27" s="26">
        <f t="shared" si="2"/>
        <v>2.22</v>
      </c>
    </row>
    <row r="28" s="1" customFormat="1" ht="20.1" customHeight="1" spans="1:12">
      <c r="A28" s="7" t="s">
        <v>32</v>
      </c>
      <c r="B28" s="7">
        <v>122</v>
      </c>
      <c r="C28" s="7">
        <v>122</v>
      </c>
      <c r="D28" s="7">
        <v>0</v>
      </c>
      <c r="E28" s="9">
        <v>90</v>
      </c>
      <c r="F28" s="9">
        <v>180</v>
      </c>
      <c r="G28" s="8">
        <v>251</v>
      </c>
      <c r="H28" s="7">
        <v>212</v>
      </c>
      <c r="I28" s="7">
        <v>39</v>
      </c>
      <c r="J28" s="9">
        <v>180</v>
      </c>
      <c r="K28" s="18">
        <v>307.5</v>
      </c>
      <c r="L28" s="23">
        <f t="shared" si="2"/>
        <v>6.11</v>
      </c>
    </row>
    <row r="29" s="1" customFormat="1" ht="20.1" customHeight="1" spans="1:12">
      <c r="A29" s="7" t="s">
        <v>33</v>
      </c>
      <c r="B29" s="7">
        <v>0</v>
      </c>
      <c r="C29" s="7">
        <v>0</v>
      </c>
      <c r="D29" s="7">
        <v>0</v>
      </c>
      <c r="E29" s="9">
        <v>90</v>
      </c>
      <c r="F29" s="9">
        <v>180</v>
      </c>
      <c r="G29" s="8">
        <v>357</v>
      </c>
      <c r="H29" s="7">
        <v>204</v>
      </c>
      <c r="I29" s="7">
        <v>153</v>
      </c>
      <c r="J29" s="9">
        <v>180</v>
      </c>
      <c r="K29" s="18">
        <v>307.5</v>
      </c>
      <c r="L29" s="23">
        <f t="shared" si="2"/>
        <v>8.38</v>
      </c>
    </row>
    <row r="30" s="1" customFormat="1" ht="20.1" customHeight="1" spans="1:12">
      <c r="A30" s="7" t="s">
        <v>34</v>
      </c>
      <c r="B30" s="7">
        <v>110</v>
      </c>
      <c r="C30" s="7">
        <v>80</v>
      </c>
      <c r="D30" s="7">
        <v>30</v>
      </c>
      <c r="E30" s="9">
        <v>90</v>
      </c>
      <c r="F30" s="9">
        <v>180</v>
      </c>
      <c r="G30" s="8">
        <v>0</v>
      </c>
      <c r="H30" s="7">
        <v>0</v>
      </c>
      <c r="I30" s="7">
        <v>0</v>
      </c>
      <c r="J30" s="9">
        <v>180</v>
      </c>
      <c r="K30" s="18">
        <v>307.5</v>
      </c>
      <c r="L30" s="23">
        <f t="shared" si="2"/>
        <v>1.26</v>
      </c>
    </row>
    <row r="31" s="1" customFormat="1" ht="20.1" customHeight="1" spans="1:12">
      <c r="A31" s="7" t="s">
        <v>35</v>
      </c>
      <c r="B31" s="7">
        <v>79</v>
      </c>
      <c r="C31" s="7">
        <v>65</v>
      </c>
      <c r="D31" s="7">
        <v>14</v>
      </c>
      <c r="E31" s="9">
        <v>90</v>
      </c>
      <c r="F31" s="9">
        <v>180</v>
      </c>
      <c r="G31" s="8">
        <v>0</v>
      </c>
      <c r="H31" s="7">
        <v>0</v>
      </c>
      <c r="I31" s="7">
        <v>0</v>
      </c>
      <c r="J31" s="9">
        <v>180</v>
      </c>
      <c r="K31" s="18">
        <v>307.5</v>
      </c>
      <c r="L31" s="23">
        <f t="shared" si="2"/>
        <v>0.84</v>
      </c>
    </row>
    <row r="32" s="1" customFormat="1" ht="20.1" customHeight="1" spans="1:12">
      <c r="A32" s="10" t="s">
        <v>36</v>
      </c>
      <c r="B32" s="10">
        <v>664</v>
      </c>
      <c r="C32" s="10">
        <v>497</v>
      </c>
      <c r="D32" s="10">
        <v>167</v>
      </c>
      <c r="E32" s="11">
        <v>90</v>
      </c>
      <c r="F32" s="11">
        <v>180</v>
      </c>
      <c r="G32" s="10">
        <v>299</v>
      </c>
      <c r="H32" s="10">
        <v>194</v>
      </c>
      <c r="I32" s="10">
        <v>105</v>
      </c>
      <c r="J32" s="11">
        <v>180</v>
      </c>
      <c r="K32" s="24">
        <v>307.5</v>
      </c>
      <c r="L32" s="27">
        <f>SUM(L33:L39)</f>
        <v>14.2</v>
      </c>
    </row>
    <row r="33" s="1" customFormat="1" ht="20.1" customHeight="1" spans="1:12">
      <c r="A33" s="7" t="s">
        <v>37</v>
      </c>
      <c r="B33" s="7">
        <v>272</v>
      </c>
      <c r="C33" s="7">
        <v>198</v>
      </c>
      <c r="D33" s="7">
        <v>74</v>
      </c>
      <c r="E33" s="9">
        <v>90</v>
      </c>
      <c r="F33" s="9">
        <v>180</v>
      </c>
      <c r="G33" s="8">
        <v>0</v>
      </c>
      <c r="H33" s="7">
        <v>0</v>
      </c>
      <c r="I33" s="7">
        <v>0</v>
      </c>
      <c r="J33" s="9">
        <v>180</v>
      </c>
      <c r="K33" s="18">
        <v>307.5</v>
      </c>
      <c r="L33" s="23">
        <f t="shared" ref="L33:L39" si="3">ROUND((C33*E33+D33*F33+H33*J33+I33*K33)/10000,2)</f>
        <v>3.11</v>
      </c>
    </row>
    <row r="34" s="1" customFormat="1" ht="20.1" customHeight="1" spans="1:12">
      <c r="A34" s="7" t="s">
        <v>38</v>
      </c>
      <c r="B34" s="7">
        <v>34</v>
      </c>
      <c r="C34" s="7">
        <v>34</v>
      </c>
      <c r="D34" s="7">
        <v>0</v>
      </c>
      <c r="E34" s="9">
        <v>90</v>
      </c>
      <c r="F34" s="9">
        <v>180</v>
      </c>
      <c r="G34" s="8">
        <v>0</v>
      </c>
      <c r="H34" s="7">
        <v>0</v>
      </c>
      <c r="I34" s="7">
        <v>0</v>
      </c>
      <c r="J34" s="9">
        <v>180</v>
      </c>
      <c r="K34" s="18">
        <v>307.5</v>
      </c>
      <c r="L34" s="23">
        <f t="shared" si="3"/>
        <v>0.31</v>
      </c>
    </row>
    <row r="35" s="1" customFormat="1" ht="20.1" customHeight="1" spans="1:12">
      <c r="A35" s="7" t="s">
        <v>39</v>
      </c>
      <c r="B35" s="7">
        <v>0</v>
      </c>
      <c r="C35" s="7">
        <v>0</v>
      </c>
      <c r="D35" s="7">
        <v>0</v>
      </c>
      <c r="E35" s="9">
        <v>90</v>
      </c>
      <c r="F35" s="9">
        <v>180</v>
      </c>
      <c r="G35" s="8">
        <v>0</v>
      </c>
      <c r="H35" s="7">
        <v>0</v>
      </c>
      <c r="I35" s="7">
        <v>0</v>
      </c>
      <c r="J35" s="9">
        <v>180</v>
      </c>
      <c r="K35" s="18">
        <v>307.5</v>
      </c>
      <c r="L35" s="23">
        <f t="shared" si="3"/>
        <v>0</v>
      </c>
    </row>
    <row r="36" s="1" customFormat="1" ht="20.1" customHeight="1" spans="1:12">
      <c r="A36" s="7" t="s">
        <v>40</v>
      </c>
      <c r="B36" s="7">
        <v>109</v>
      </c>
      <c r="C36" s="7">
        <v>70</v>
      </c>
      <c r="D36" s="7">
        <v>39</v>
      </c>
      <c r="E36" s="9">
        <v>90</v>
      </c>
      <c r="F36" s="9">
        <v>180</v>
      </c>
      <c r="G36" s="8">
        <v>0</v>
      </c>
      <c r="H36" s="7">
        <v>0</v>
      </c>
      <c r="I36" s="7">
        <v>0</v>
      </c>
      <c r="J36" s="9">
        <v>180</v>
      </c>
      <c r="K36" s="18">
        <v>307.5</v>
      </c>
      <c r="L36" s="23">
        <f t="shared" si="3"/>
        <v>1.33</v>
      </c>
    </row>
    <row r="37" s="1" customFormat="1" ht="20.1" customHeight="1" spans="1:12">
      <c r="A37" s="7" t="s">
        <v>41</v>
      </c>
      <c r="B37" s="7">
        <v>0</v>
      </c>
      <c r="C37" s="7">
        <v>0</v>
      </c>
      <c r="D37" s="7">
        <v>0</v>
      </c>
      <c r="E37" s="9">
        <v>90</v>
      </c>
      <c r="F37" s="9">
        <v>180</v>
      </c>
      <c r="G37" s="8">
        <v>299</v>
      </c>
      <c r="H37" s="7">
        <v>194</v>
      </c>
      <c r="I37" s="7">
        <v>105</v>
      </c>
      <c r="J37" s="9">
        <v>180</v>
      </c>
      <c r="K37" s="18">
        <v>307.5</v>
      </c>
      <c r="L37" s="23">
        <f t="shared" si="3"/>
        <v>6.72</v>
      </c>
    </row>
    <row r="38" s="1" customFormat="1" ht="20.1" customHeight="1" spans="1:12">
      <c r="A38" s="7" t="s">
        <v>42</v>
      </c>
      <c r="B38" s="7">
        <v>145</v>
      </c>
      <c r="C38" s="7">
        <v>121</v>
      </c>
      <c r="D38" s="7">
        <v>24</v>
      </c>
      <c r="E38" s="9">
        <v>90</v>
      </c>
      <c r="F38" s="9">
        <v>180</v>
      </c>
      <c r="G38" s="8">
        <v>0</v>
      </c>
      <c r="H38" s="7">
        <v>0</v>
      </c>
      <c r="I38" s="7">
        <v>0</v>
      </c>
      <c r="J38" s="9">
        <v>180</v>
      </c>
      <c r="K38" s="18">
        <v>307.5</v>
      </c>
      <c r="L38" s="23">
        <f t="shared" si="3"/>
        <v>1.52</v>
      </c>
    </row>
    <row r="39" s="1" customFormat="1" ht="20.1" customHeight="1" spans="1:12">
      <c r="A39" s="7" t="s">
        <v>43</v>
      </c>
      <c r="B39" s="7">
        <v>104</v>
      </c>
      <c r="C39" s="7">
        <v>74</v>
      </c>
      <c r="D39" s="7">
        <v>30</v>
      </c>
      <c r="E39" s="9">
        <v>90</v>
      </c>
      <c r="F39" s="9">
        <v>180</v>
      </c>
      <c r="G39" s="8">
        <v>0</v>
      </c>
      <c r="H39" s="7">
        <v>0</v>
      </c>
      <c r="I39" s="7">
        <v>0</v>
      </c>
      <c r="J39" s="9">
        <v>180</v>
      </c>
      <c r="K39" s="18">
        <v>307.5</v>
      </c>
      <c r="L39" s="23">
        <f t="shared" si="3"/>
        <v>1.21</v>
      </c>
    </row>
    <row r="40" s="1" customFormat="1" ht="20.1" customHeight="1" spans="1:12">
      <c r="A40" s="10" t="s">
        <v>44</v>
      </c>
      <c r="B40" s="10">
        <v>292</v>
      </c>
      <c r="C40" s="10">
        <v>184</v>
      </c>
      <c r="D40" s="10">
        <v>108</v>
      </c>
      <c r="E40" s="11">
        <v>90</v>
      </c>
      <c r="F40" s="11">
        <v>180</v>
      </c>
      <c r="G40" s="10">
        <v>346</v>
      </c>
      <c r="H40" s="10">
        <v>247</v>
      </c>
      <c r="I40" s="10">
        <v>99</v>
      </c>
      <c r="J40" s="11">
        <v>180</v>
      </c>
      <c r="K40" s="24">
        <v>307.5</v>
      </c>
      <c r="L40" s="27">
        <f>SUM(L41)</f>
        <v>11.96</v>
      </c>
    </row>
    <row r="41" s="1" customFormat="1" ht="20.1" customHeight="1" spans="1:12">
      <c r="A41" s="7" t="s">
        <v>44</v>
      </c>
      <c r="B41" s="7">
        <v>341</v>
      </c>
      <c r="C41" s="7">
        <v>243</v>
      </c>
      <c r="D41" s="7">
        <v>98</v>
      </c>
      <c r="E41" s="9">
        <v>90</v>
      </c>
      <c r="F41" s="9">
        <v>180</v>
      </c>
      <c r="G41" s="15">
        <v>370</v>
      </c>
      <c r="H41" s="15">
        <v>264</v>
      </c>
      <c r="I41" s="15">
        <v>106</v>
      </c>
      <c r="J41" s="9">
        <v>180</v>
      </c>
      <c r="K41" s="18">
        <v>307.5</v>
      </c>
      <c r="L41" s="23">
        <f>ROUND((C41*E41+D41*F41+H41*J41+I41*K41)/10000,2)</f>
        <v>11.96</v>
      </c>
    </row>
    <row r="42" s="1" customFormat="1" ht="20.1" customHeight="1" spans="1:12">
      <c r="A42" s="10" t="s">
        <v>45</v>
      </c>
      <c r="B42" s="10">
        <v>0</v>
      </c>
      <c r="C42" s="10">
        <v>0</v>
      </c>
      <c r="D42" s="10">
        <v>0</v>
      </c>
      <c r="E42" s="11">
        <v>90</v>
      </c>
      <c r="F42" s="11">
        <v>180</v>
      </c>
      <c r="G42" s="10">
        <v>840</v>
      </c>
      <c r="H42" s="10">
        <v>609</v>
      </c>
      <c r="I42" s="10">
        <v>231</v>
      </c>
      <c r="J42" s="11">
        <v>180</v>
      </c>
      <c r="K42" s="24">
        <v>307.5</v>
      </c>
      <c r="L42" s="27">
        <f>SUM(L43)</f>
        <v>18.07</v>
      </c>
    </row>
    <row r="43" s="1" customFormat="1" ht="20.1" customHeight="1" spans="1:12">
      <c r="A43" s="7" t="s">
        <v>45</v>
      </c>
      <c r="B43" s="7">
        <v>0</v>
      </c>
      <c r="C43" s="7">
        <v>0</v>
      </c>
      <c r="D43" s="7">
        <v>0</v>
      </c>
      <c r="E43" s="9">
        <v>90</v>
      </c>
      <c r="F43" s="9">
        <v>180</v>
      </c>
      <c r="G43" s="15">
        <v>840</v>
      </c>
      <c r="H43" s="15">
        <v>609</v>
      </c>
      <c r="I43" s="15">
        <v>231</v>
      </c>
      <c r="J43" s="9">
        <v>180</v>
      </c>
      <c r="K43" s="18">
        <v>307.5</v>
      </c>
      <c r="L43" s="23">
        <f>ROUND((C43*E43+D43*F43+H43*J43+I43*K43)/10000,2)</f>
        <v>18.07</v>
      </c>
    </row>
  </sheetData>
  <autoFilter ref="A5:L43"/>
  <mergeCells count="9">
    <mergeCell ref="A2:L2"/>
    <mergeCell ref="B3:F3"/>
    <mergeCell ref="G3:K3"/>
    <mergeCell ref="B4:D4"/>
    <mergeCell ref="E4:F4"/>
    <mergeCell ref="G4:I4"/>
    <mergeCell ref="J4:K4"/>
    <mergeCell ref="A3:A5"/>
    <mergeCell ref="L3:L5"/>
  </mergeCells>
  <pageMargins left="0.751388888888889" right="0.751388888888889" top="1" bottom="1" header="0.5" footer="0.5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珠三角课本费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匿名用户</dc:creator>
  <cp:lastModifiedBy>韦媛媛</cp:lastModifiedBy>
  <dcterms:created xsi:type="dcterms:W3CDTF">2020-12-24T17:45:00Z</dcterms:created>
  <dcterms:modified xsi:type="dcterms:W3CDTF">2021-02-25T02:54:16Z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