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总表" sheetId="3" r:id="rId1"/>
    <sheet name="2019年结算" sheetId="4" r:id="rId2"/>
  </sheets>
  <definedNames>
    <definedName name="_xlnm._FilterDatabase" localSheetId="0" hidden="1">总表!$A$8:$Y$126</definedName>
    <definedName name="_xlnm.Print_Area" localSheetId="0">总表!$A$1:$Y$126</definedName>
    <definedName name="_xlnm.Print_Titles" localSheetId="0">总表!$4:$8</definedName>
    <definedName name="_xlnm._FilterDatabase" localSheetId="1" hidden="1">'2019年结算'!$A$5:$H$125</definedName>
    <definedName name="_xlnm.Print_Area" localSheetId="1">'2019年结算'!$A$1:$H$124</definedName>
    <definedName name="_xlnm.Print_Titles" localSheetId="1">'2019年结算'!$4:$5</definedName>
  </definedNames>
  <calcPr calcId="144525" concurrentCalc="0"/>
</workbook>
</file>

<file path=xl/sharedStrings.xml><?xml version="1.0" encoding="utf-8"?>
<sst xmlns="http://schemas.openxmlformats.org/spreadsheetml/2006/main" count="302" uniqueCount="158">
  <si>
    <t>附件2-1</t>
  </si>
  <si>
    <t>提前下达2022年农村接生员和赤脚医生生活困难补助资金分配表</t>
  </si>
  <si>
    <t>金额单位：万元</t>
  </si>
  <si>
    <t>项目单位</t>
  </si>
  <si>
    <t xml:space="preserve">   合计</t>
  </si>
  <si>
    <t>其中：</t>
  </si>
  <si>
    <t>省级补助资金(48%)</t>
  </si>
  <si>
    <t>结算2021年补助资金</t>
  </si>
  <si>
    <t>结算2019年补助资金</t>
  </si>
  <si>
    <t>2022年实际下达补助金额</t>
  </si>
  <si>
    <t xml:space="preserve">                              接生员</t>
  </si>
  <si>
    <t xml:space="preserve">                           赤脚医生</t>
  </si>
  <si>
    <t xml:space="preserve">   小计</t>
  </si>
  <si>
    <t>小计</t>
  </si>
  <si>
    <t xml:space="preserve">                   其中:</t>
  </si>
  <si>
    <t>超过30年(900元/人月)</t>
  </si>
  <si>
    <t>20-30年(800元/人月)</t>
  </si>
  <si>
    <t>10-20年(700元/人月)</t>
  </si>
  <si>
    <t>2021年应补助金额</t>
  </si>
  <si>
    <t>2021年已补助金额</t>
  </si>
  <si>
    <t>结算金额</t>
  </si>
  <si>
    <t>人数</t>
  </si>
  <si>
    <t>年金额</t>
  </si>
  <si>
    <t>合计</t>
  </si>
  <si>
    <t>地级市小计</t>
  </si>
  <si>
    <t>汕头市</t>
  </si>
  <si>
    <t>龙湖区</t>
  </si>
  <si>
    <t>澄海区</t>
  </si>
  <si>
    <t>潮阳区</t>
  </si>
  <si>
    <t>潮南区</t>
  </si>
  <si>
    <t>金平区</t>
  </si>
  <si>
    <t>濠江区</t>
  </si>
  <si>
    <t>韶关市</t>
  </si>
  <si>
    <t>浈江区</t>
  </si>
  <si>
    <t>武江区</t>
  </si>
  <si>
    <t>曲江区</t>
  </si>
  <si>
    <t>乐昌市</t>
  </si>
  <si>
    <t>始兴县</t>
  </si>
  <si>
    <t>新丰县</t>
  </si>
  <si>
    <t>河源市</t>
  </si>
  <si>
    <t>源城区</t>
  </si>
  <si>
    <t>东源县</t>
  </si>
  <si>
    <t>和平县</t>
  </si>
  <si>
    <t>梅州市</t>
  </si>
  <si>
    <t>梅江区</t>
  </si>
  <si>
    <t>梅县区</t>
  </si>
  <si>
    <t>平远县</t>
  </si>
  <si>
    <t>蕉岭县</t>
  </si>
  <si>
    <t>惠州市</t>
  </si>
  <si>
    <t>惠州市本级</t>
  </si>
  <si>
    <t>惠城区</t>
  </si>
  <si>
    <t>惠阳区</t>
  </si>
  <si>
    <t>惠东县</t>
  </si>
  <si>
    <t>龙门县</t>
  </si>
  <si>
    <t>汕尾市</t>
  </si>
  <si>
    <t>汕尾市本级</t>
  </si>
  <si>
    <t>市城区</t>
  </si>
  <si>
    <t>江门市</t>
  </si>
  <si>
    <t>蓬江区</t>
  </si>
  <si>
    <t>江海区</t>
  </si>
  <si>
    <t>新会区</t>
  </si>
  <si>
    <t>台山市</t>
  </si>
  <si>
    <t>开平市</t>
  </si>
  <si>
    <t>鹤山市</t>
  </si>
  <si>
    <t>恩平市</t>
  </si>
  <si>
    <t>阳江市</t>
  </si>
  <si>
    <t>阳江市本级</t>
  </si>
  <si>
    <t>江城区</t>
  </si>
  <si>
    <t>阳东区</t>
  </si>
  <si>
    <t>阳西县</t>
  </si>
  <si>
    <t>湛江市</t>
  </si>
  <si>
    <t>湛江市本级</t>
  </si>
  <si>
    <t>遂溪县</t>
  </si>
  <si>
    <t>吴川市</t>
  </si>
  <si>
    <t>赤坎区</t>
  </si>
  <si>
    <t>霞山区</t>
  </si>
  <si>
    <t>麻章区</t>
  </si>
  <si>
    <t>坡头区</t>
  </si>
  <si>
    <t>茂名市</t>
  </si>
  <si>
    <t>信宜市</t>
  </si>
  <si>
    <t>茂南区</t>
  </si>
  <si>
    <t>电白区</t>
  </si>
  <si>
    <t>肇庆市</t>
  </si>
  <si>
    <t>端州区</t>
  </si>
  <si>
    <t>鼎湖区</t>
  </si>
  <si>
    <t>高要区</t>
  </si>
  <si>
    <t>四会市</t>
  </si>
  <si>
    <t>清远市</t>
  </si>
  <si>
    <t>清城区</t>
  </si>
  <si>
    <t>清新区</t>
  </si>
  <si>
    <t>佛冈县</t>
  </si>
  <si>
    <t>连州市</t>
  </si>
  <si>
    <t>阳山县</t>
  </si>
  <si>
    <t>潮州市</t>
  </si>
  <si>
    <t>潮州市本级</t>
  </si>
  <si>
    <t>潮安区</t>
  </si>
  <si>
    <t>湘桥区</t>
  </si>
  <si>
    <t>揭阳市</t>
  </si>
  <si>
    <t>揭阳市本级</t>
  </si>
  <si>
    <t>揭东区</t>
  </si>
  <si>
    <t>榕城区</t>
  </si>
  <si>
    <t>云浮市</t>
  </si>
  <si>
    <t>云城区</t>
  </si>
  <si>
    <t>郁南县</t>
  </si>
  <si>
    <t>云安区</t>
  </si>
  <si>
    <t>财政省直管县小计</t>
  </si>
  <si>
    <t>南澳县</t>
  </si>
  <si>
    <t>翁源县</t>
  </si>
  <si>
    <t>南雄市</t>
  </si>
  <si>
    <t>仁化县</t>
  </si>
  <si>
    <t>乳源县</t>
  </si>
  <si>
    <t>连平县</t>
  </si>
  <si>
    <t>紫金县</t>
  </si>
  <si>
    <t>龙川县</t>
  </si>
  <si>
    <t>兴宁市</t>
  </si>
  <si>
    <t>大埔县</t>
  </si>
  <si>
    <t>丰顺县</t>
  </si>
  <si>
    <t>五华县</t>
  </si>
  <si>
    <t>博罗县</t>
  </si>
  <si>
    <t>海丰县</t>
  </si>
  <si>
    <t>陆丰市</t>
  </si>
  <si>
    <t>陆河县</t>
  </si>
  <si>
    <t>阳春市</t>
  </si>
  <si>
    <t>雷州市</t>
  </si>
  <si>
    <t>徐闻县</t>
  </si>
  <si>
    <t>廉江市</t>
  </si>
  <si>
    <t>高州市</t>
  </si>
  <si>
    <t>化州市</t>
  </si>
  <si>
    <t>广宁县</t>
  </si>
  <si>
    <t>封开县</t>
  </si>
  <si>
    <t>德庆县</t>
  </si>
  <si>
    <t>怀集县</t>
  </si>
  <si>
    <t>英德市</t>
  </si>
  <si>
    <t>连山县</t>
  </si>
  <si>
    <t>连南县</t>
  </si>
  <si>
    <t>饶平县</t>
  </si>
  <si>
    <t>惠来县</t>
  </si>
  <si>
    <t>揭西县</t>
  </si>
  <si>
    <t>普宁市</t>
  </si>
  <si>
    <t>罗定市</t>
  </si>
  <si>
    <t>新兴县</t>
  </si>
  <si>
    <t>附件2-2</t>
  </si>
  <si>
    <t>2019年农村接生员和赤脚医生生活困难补助资金结算表</t>
  </si>
  <si>
    <t>2019年补助人数及年金额</t>
  </si>
  <si>
    <t>2019年已补助</t>
  </si>
  <si>
    <t>2019年应补助</t>
  </si>
  <si>
    <t>年金额（50%）</t>
  </si>
  <si>
    <t>年金额（48%）</t>
  </si>
  <si>
    <t>应结算金额</t>
  </si>
  <si>
    <t>已结算金额</t>
  </si>
  <si>
    <t>本次结算金额</t>
  </si>
  <si>
    <t>阳东县</t>
  </si>
  <si>
    <t>电白县</t>
  </si>
  <si>
    <t>肇庆市本级</t>
  </si>
  <si>
    <t>高要市</t>
  </si>
  <si>
    <t>清新县</t>
  </si>
  <si>
    <t>云安县</t>
  </si>
  <si>
    <t>备注：在《提前下达2021年农村接生员和赤脚医生生活困难补助资金分配表》中，结算2019年补助资金时误用了2018年补助人数，导致多扣减各地补助资金。本次给予补回。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</si>
</sst>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9">
    <font>
      <sz val="11"/>
      <color indexed="8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9"/>
      <name val="Arial"/>
      <charset val="134"/>
    </font>
    <font>
      <sz val="9"/>
      <name val="Arial"/>
      <charset val="134"/>
    </font>
    <font>
      <sz val="10"/>
      <name val="宋体"/>
      <charset val="134"/>
    </font>
    <font>
      <sz val="11"/>
      <name val="黑体"/>
      <charset val="134"/>
    </font>
    <font>
      <sz val="9"/>
      <color rgb="FFFF0000"/>
      <name val="Arial"/>
      <charset val="134"/>
    </font>
    <font>
      <b/>
      <sz val="11"/>
      <color indexed="62"/>
      <name val="宋体"/>
      <charset val="134"/>
    </font>
    <font>
      <sz val="11"/>
      <color indexed="42"/>
      <name val="宋体"/>
      <charset val="0"/>
    </font>
    <font>
      <i/>
      <sz val="11"/>
      <color indexed="23"/>
      <name val="宋体"/>
      <charset val="0"/>
    </font>
    <font>
      <sz val="11"/>
      <color indexed="8"/>
      <name val="宋体"/>
      <charset val="0"/>
    </font>
    <font>
      <sz val="11"/>
      <color indexed="52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8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7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2" fontId="0" fillId="0" borderId="0" applyFon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0" fillId="0" borderId="0" applyNumberForma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0" fontId="21" fillId="0" borderId="0" applyNumberFormat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0" borderId="0" applyNumberFormat="0" applyBorder="0" applyAlignment="0" applyProtection="0">
      <alignment vertical="center"/>
    </xf>
    <xf numFmtId="0" fontId="24" fillId="0" borderId="0" applyNumberFormat="0" applyBorder="0" applyAlignment="0" applyProtection="0">
      <alignment vertical="center"/>
    </xf>
    <xf numFmtId="0" fontId="17" fillId="0" borderId="0" applyNumberFormat="0" applyBorder="0" applyAlignment="0" applyProtection="0">
      <alignment vertical="center"/>
    </xf>
    <xf numFmtId="0" fontId="13" fillId="0" borderId="0" applyNumberFormat="0" applyBorder="0" applyAlignment="0" applyProtection="0">
      <alignment vertical="center"/>
    </xf>
    <xf numFmtId="0" fontId="25" fillId="0" borderId="12" applyNumberFormat="0" applyAlignment="0" applyProtection="0">
      <alignment vertical="center"/>
    </xf>
    <xf numFmtId="0" fontId="26" fillId="0" borderId="12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1" fillId="0" borderId="6" applyNumberForma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7" fillId="3" borderId="8" applyNumberFormat="0" applyAlignment="0" applyProtection="0">
      <alignment vertical="center"/>
    </xf>
    <xf numFmtId="0" fontId="28" fillId="13" borderId="13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Alignment="0" applyProtection="0">
      <alignment vertical="center"/>
    </xf>
    <xf numFmtId="0" fontId="19" fillId="0" borderId="9" applyNumberFormat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</cellStyleXfs>
  <cellXfs count="44"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43" fontId="1" fillId="0" borderId="0" xfId="0" applyNumberFormat="1" applyFont="1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43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3" fontId="3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center" vertical="center" wrapText="1"/>
    </xf>
    <xf numFmtId="43" fontId="5" fillId="0" borderId="0" xfId="0" applyNumberFormat="1" applyFont="1" applyFill="1" applyAlignment="1">
      <alignment vertical="center" wrapText="1"/>
    </xf>
    <xf numFmtId="43" fontId="5" fillId="0" borderId="0" xfId="0" applyNumberFormat="1" applyFont="1" applyFill="1" applyAlignment="1">
      <alignment horizontal="right" vertical="center" wrapText="1"/>
    </xf>
    <xf numFmtId="43" fontId="5" fillId="0" borderId="0" xfId="0" applyNumberFormat="1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center" wrapText="1"/>
    </xf>
    <xf numFmtId="43" fontId="4" fillId="0" borderId="3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3" fontId="6" fillId="0" borderId="1" xfId="8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3" fontId="7" fillId="0" borderId="1" xfId="8" applyFont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1" fillId="0" borderId="0" xfId="0" applyNumberFormat="1" applyFont="1" applyFill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3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3" fontId="7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left" vertical="center" wrapText="1"/>
    </xf>
    <xf numFmtId="43" fontId="4" fillId="0" borderId="4" xfId="0" applyNumberFormat="1" applyFont="1" applyFill="1" applyBorder="1" applyAlignment="1">
      <alignment horizontal="center" vertical="center" wrapText="1"/>
    </xf>
    <xf numFmtId="43" fontId="4" fillId="0" borderId="5" xfId="0" applyNumberFormat="1" applyFont="1" applyFill="1" applyBorder="1" applyAlignment="1">
      <alignment horizontal="center" vertical="center" wrapText="1"/>
    </xf>
    <xf numFmtId="43" fontId="6" fillId="0" borderId="2" xfId="0" applyNumberFormat="1" applyFont="1" applyFill="1" applyBorder="1" applyAlignment="1">
      <alignment horizontal="center" vertical="center" wrapText="1"/>
    </xf>
    <xf numFmtId="43" fontId="7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43" fontId="1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126"/>
  <sheetViews>
    <sheetView tabSelected="1" workbookViewId="0">
      <pane xSplit="1" ySplit="9" topLeftCell="F10" activePane="bottomRight" state="frozen"/>
      <selection/>
      <selection pane="topRight"/>
      <selection pane="bottomLeft"/>
      <selection pane="bottomRight" activeCell="H18" sqref="H18"/>
    </sheetView>
  </sheetViews>
  <sheetFormatPr defaultColWidth="8.89166666666667" defaultRowHeight="13.5"/>
  <cols>
    <col min="1" max="1" width="12.7166666666667" style="1" customWidth="1"/>
    <col min="2" max="2" width="8.89166666666667" style="1" customWidth="1"/>
    <col min="3" max="3" width="13.1333333333333" style="2" customWidth="1"/>
    <col min="4" max="4" width="6.63333333333333" style="24" customWidth="1"/>
    <col min="5" max="5" width="11.5833333333333" style="2" customWidth="1"/>
    <col min="6" max="6" width="5.75" style="24" customWidth="1"/>
    <col min="7" max="7" width="11.4" style="2" customWidth="1"/>
    <col min="8" max="8" width="5.75" style="24" customWidth="1"/>
    <col min="9" max="9" width="10.4333333333333" style="2" customWidth="1"/>
    <col min="10" max="10" width="5.75" style="24" customWidth="1"/>
    <col min="11" max="11" width="11.1916666666667" style="2" customWidth="1"/>
    <col min="12" max="12" width="6.63333333333333" style="24" customWidth="1"/>
    <col min="13" max="13" width="11.4916666666667" style="2" customWidth="1"/>
    <col min="14" max="14" width="6.63333333333333" style="24" customWidth="1"/>
    <col min="15" max="15" width="12.3583333333333" style="2" customWidth="1"/>
    <col min="16" max="16" width="5.75" style="24" customWidth="1"/>
    <col min="17" max="17" width="11.1083333333333" style="2" customWidth="1"/>
    <col min="18" max="18" width="5.75" style="24" customWidth="1"/>
    <col min="19" max="19" width="11.5" style="2" customWidth="1"/>
    <col min="20" max="20" width="11.4916666666667" style="2" customWidth="1"/>
    <col min="21" max="21" width="13.1333333333333" style="2" customWidth="1"/>
    <col min="22" max="22" width="12.65" style="2" customWidth="1"/>
    <col min="23" max="23" width="13" style="2" customWidth="1"/>
    <col min="24" max="24" width="12.55" style="2" customWidth="1"/>
    <col min="25" max="25" width="12.1666666666667" style="2" customWidth="1"/>
    <col min="26" max="31" width="5.625" style="1" customWidth="1"/>
    <col min="32" max="16384" width="8.89166666666667" style="1"/>
  </cols>
  <sheetData>
    <row r="1" spans="1:25">
      <c r="A1" s="25" t="s">
        <v>0</v>
      </c>
      <c r="B1" s="4"/>
      <c r="C1" s="5"/>
      <c r="D1" s="4"/>
      <c r="E1" s="5"/>
      <c r="F1" s="4"/>
      <c r="G1" s="5"/>
      <c r="H1" s="4"/>
      <c r="I1" s="5"/>
      <c r="J1" s="4"/>
      <c r="K1" s="5"/>
      <c r="L1" s="4"/>
      <c r="M1" s="5"/>
      <c r="N1" s="4"/>
      <c r="O1" s="5"/>
      <c r="P1" s="4"/>
      <c r="Q1" s="5"/>
      <c r="R1" s="4"/>
      <c r="S1" s="5"/>
      <c r="T1" s="5"/>
      <c r="U1" s="5"/>
      <c r="V1" s="5"/>
      <c r="W1" s="5"/>
      <c r="X1" s="5"/>
      <c r="Y1" s="5"/>
    </row>
    <row r="2" ht="20.25" spans="1:25">
      <c r="A2" s="6" t="s">
        <v>1</v>
      </c>
      <c r="B2" s="6"/>
      <c r="C2" s="7"/>
      <c r="D2" s="26"/>
      <c r="E2" s="7"/>
      <c r="F2" s="26"/>
      <c r="G2" s="7"/>
      <c r="H2" s="26"/>
      <c r="I2" s="7"/>
      <c r="J2" s="26"/>
      <c r="K2" s="7"/>
      <c r="L2" s="26"/>
      <c r="M2" s="7"/>
      <c r="N2" s="26"/>
      <c r="O2" s="7"/>
      <c r="P2" s="26"/>
      <c r="Q2" s="7"/>
      <c r="R2" s="26"/>
      <c r="S2" s="7"/>
      <c r="T2" s="7"/>
      <c r="U2" s="7"/>
      <c r="V2" s="7"/>
      <c r="W2" s="7"/>
      <c r="X2" s="7"/>
      <c r="Y2" s="7"/>
    </row>
    <row r="3" spans="1:25">
      <c r="A3" s="8"/>
      <c r="B3" s="8"/>
      <c r="C3" s="9"/>
      <c r="D3" s="27"/>
      <c r="E3" s="9"/>
      <c r="F3" s="27"/>
      <c r="G3" s="9"/>
      <c r="H3" s="27"/>
      <c r="I3" s="9"/>
      <c r="J3" s="27"/>
      <c r="K3" s="9"/>
      <c r="L3" s="27"/>
      <c r="M3" s="9"/>
      <c r="N3" s="27"/>
      <c r="O3" s="9"/>
      <c r="P3" s="27"/>
      <c r="Q3" s="9"/>
      <c r="R3" s="27"/>
      <c r="S3" s="10"/>
      <c r="T3" s="10"/>
      <c r="U3" s="11"/>
      <c r="V3" s="11"/>
      <c r="W3" s="11"/>
      <c r="X3" s="11"/>
      <c r="Y3" s="42" t="s">
        <v>2</v>
      </c>
    </row>
    <row r="4" ht="16" customHeight="1" spans="1:25">
      <c r="A4" s="13" t="s">
        <v>3</v>
      </c>
      <c r="B4" s="14" t="s">
        <v>4</v>
      </c>
      <c r="C4" s="15"/>
      <c r="D4" s="28" t="s">
        <v>5</v>
      </c>
      <c r="E4" s="29"/>
      <c r="F4" s="28"/>
      <c r="G4" s="29"/>
      <c r="H4" s="28"/>
      <c r="I4" s="29"/>
      <c r="J4" s="28"/>
      <c r="K4" s="29"/>
      <c r="L4" s="28"/>
      <c r="M4" s="29"/>
      <c r="N4" s="28"/>
      <c r="O4" s="29"/>
      <c r="P4" s="28"/>
      <c r="Q4" s="29"/>
      <c r="R4" s="28"/>
      <c r="S4" s="37"/>
      <c r="T4" s="16" t="s">
        <v>6</v>
      </c>
      <c r="U4" s="15" t="s">
        <v>7</v>
      </c>
      <c r="V4" s="15"/>
      <c r="W4" s="15"/>
      <c r="X4" s="38" t="s">
        <v>8</v>
      </c>
      <c r="Y4" s="15" t="s">
        <v>9</v>
      </c>
    </row>
    <row r="5" ht="16" customHeight="1" spans="1:25">
      <c r="A5" s="13"/>
      <c r="B5" s="14"/>
      <c r="C5" s="15"/>
      <c r="D5" s="30" t="s">
        <v>10</v>
      </c>
      <c r="E5" s="15"/>
      <c r="F5" s="30"/>
      <c r="G5" s="15"/>
      <c r="H5" s="30"/>
      <c r="I5" s="15"/>
      <c r="J5" s="30"/>
      <c r="K5" s="15"/>
      <c r="L5" s="30" t="s">
        <v>11</v>
      </c>
      <c r="M5" s="15"/>
      <c r="N5" s="30"/>
      <c r="O5" s="15"/>
      <c r="P5" s="30"/>
      <c r="Q5" s="15"/>
      <c r="R5" s="30"/>
      <c r="S5" s="16"/>
      <c r="T5" s="16"/>
      <c r="U5" s="15"/>
      <c r="V5" s="15"/>
      <c r="W5" s="15"/>
      <c r="X5" s="39"/>
      <c r="Y5" s="15"/>
    </row>
    <row r="6" ht="16" customHeight="1" spans="1:25">
      <c r="A6" s="13"/>
      <c r="B6" s="14"/>
      <c r="C6" s="15"/>
      <c r="D6" s="30" t="s">
        <v>12</v>
      </c>
      <c r="E6" s="15"/>
      <c r="F6" s="30" t="s">
        <v>5</v>
      </c>
      <c r="G6" s="15"/>
      <c r="H6" s="30"/>
      <c r="I6" s="15"/>
      <c r="J6" s="30"/>
      <c r="K6" s="15"/>
      <c r="L6" s="30" t="s">
        <v>13</v>
      </c>
      <c r="M6" s="15"/>
      <c r="N6" s="30" t="s">
        <v>14</v>
      </c>
      <c r="O6" s="15"/>
      <c r="P6" s="30"/>
      <c r="Q6" s="15"/>
      <c r="R6" s="30"/>
      <c r="S6" s="16"/>
      <c r="T6" s="16"/>
      <c r="U6" s="15"/>
      <c r="V6" s="15"/>
      <c r="W6" s="15"/>
      <c r="X6" s="39"/>
      <c r="Y6" s="15"/>
    </row>
    <row r="7" ht="25" customHeight="1" spans="1:25">
      <c r="A7" s="13"/>
      <c r="B7" s="14"/>
      <c r="C7" s="15"/>
      <c r="D7" s="30"/>
      <c r="E7" s="15"/>
      <c r="F7" s="30" t="s">
        <v>15</v>
      </c>
      <c r="G7" s="15"/>
      <c r="H7" s="30" t="s">
        <v>16</v>
      </c>
      <c r="I7" s="15"/>
      <c r="J7" s="30" t="s">
        <v>17</v>
      </c>
      <c r="K7" s="15"/>
      <c r="L7" s="30"/>
      <c r="M7" s="15"/>
      <c r="N7" s="30" t="s">
        <v>15</v>
      </c>
      <c r="O7" s="15"/>
      <c r="P7" s="30" t="s">
        <v>16</v>
      </c>
      <c r="Q7" s="15"/>
      <c r="R7" s="30" t="s">
        <v>17</v>
      </c>
      <c r="S7" s="16"/>
      <c r="T7" s="16"/>
      <c r="U7" s="15" t="s">
        <v>18</v>
      </c>
      <c r="V7" s="15" t="s">
        <v>19</v>
      </c>
      <c r="W7" s="15" t="s">
        <v>20</v>
      </c>
      <c r="X7" s="17"/>
      <c r="Y7" s="15"/>
    </row>
    <row r="8" ht="20" customHeight="1" spans="1:25">
      <c r="A8" s="13"/>
      <c r="B8" s="14" t="s">
        <v>21</v>
      </c>
      <c r="C8" s="15" t="s">
        <v>22</v>
      </c>
      <c r="D8" s="30" t="s">
        <v>21</v>
      </c>
      <c r="E8" s="15" t="s">
        <v>22</v>
      </c>
      <c r="F8" s="30" t="s">
        <v>21</v>
      </c>
      <c r="G8" s="15" t="s">
        <v>22</v>
      </c>
      <c r="H8" s="30" t="s">
        <v>21</v>
      </c>
      <c r="I8" s="15" t="s">
        <v>22</v>
      </c>
      <c r="J8" s="30" t="s">
        <v>21</v>
      </c>
      <c r="K8" s="15" t="s">
        <v>22</v>
      </c>
      <c r="L8" s="30" t="s">
        <v>21</v>
      </c>
      <c r="M8" s="15" t="s">
        <v>22</v>
      </c>
      <c r="N8" s="30" t="s">
        <v>21</v>
      </c>
      <c r="O8" s="15" t="s">
        <v>22</v>
      </c>
      <c r="P8" s="30" t="s">
        <v>21</v>
      </c>
      <c r="Q8" s="15" t="s">
        <v>22</v>
      </c>
      <c r="R8" s="30" t="s">
        <v>21</v>
      </c>
      <c r="S8" s="16" t="s">
        <v>22</v>
      </c>
      <c r="T8" s="15" t="s">
        <v>22</v>
      </c>
      <c r="U8" s="17" t="s">
        <v>22</v>
      </c>
      <c r="V8" s="17" t="s">
        <v>22</v>
      </c>
      <c r="W8" s="17" t="s">
        <v>22</v>
      </c>
      <c r="X8" s="17" t="s">
        <v>22</v>
      </c>
      <c r="Y8" s="17" t="s">
        <v>22</v>
      </c>
    </row>
    <row r="9" ht="20" customHeight="1" spans="1:25">
      <c r="A9" s="13" t="s">
        <v>23</v>
      </c>
      <c r="B9" s="14">
        <f t="shared" ref="B9:Y9" si="0">B10+B91</f>
        <v>42062</v>
      </c>
      <c r="C9" s="15">
        <f t="shared" si="0"/>
        <v>41198.64</v>
      </c>
      <c r="D9" s="30">
        <f t="shared" si="0"/>
        <v>19613</v>
      </c>
      <c r="E9" s="15">
        <f t="shared" si="0"/>
        <v>18894.96</v>
      </c>
      <c r="F9" s="18">
        <f t="shared" si="0"/>
        <v>6237</v>
      </c>
      <c r="G9" s="31">
        <f t="shared" si="0"/>
        <v>6735.96</v>
      </c>
      <c r="H9" s="18">
        <f t="shared" si="0"/>
        <v>7693</v>
      </c>
      <c r="I9" s="31">
        <f t="shared" si="0"/>
        <v>7385.28</v>
      </c>
      <c r="J9" s="18">
        <f t="shared" si="0"/>
        <v>5683</v>
      </c>
      <c r="K9" s="31">
        <f t="shared" si="0"/>
        <v>4773.72</v>
      </c>
      <c r="L9" s="18">
        <f t="shared" si="0"/>
        <v>22449</v>
      </c>
      <c r="M9" s="31">
        <f t="shared" si="0"/>
        <v>22303.68</v>
      </c>
      <c r="N9" s="18">
        <f t="shared" si="0"/>
        <v>11930</v>
      </c>
      <c r="O9" s="31">
        <f t="shared" si="0"/>
        <v>12884.4</v>
      </c>
      <c r="P9" s="18">
        <f t="shared" si="0"/>
        <v>4861</v>
      </c>
      <c r="Q9" s="31">
        <f t="shared" si="0"/>
        <v>4666.56</v>
      </c>
      <c r="R9" s="18">
        <f t="shared" si="0"/>
        <v>5658</v>
      </c>
      <c r="S9" s="40">
        <f t="shared" si="0"/>
        <v>4752.72</v>
      </c>
      <c r="T9" s="31">
        <f t="shared" si="0"/>
        <v>19775.31</v>
      </c>
      <c r="U9" s="31">
        <f t="shared" si="0"/>
        <v>19775.31</v>
      </c>
      <c r="V9" s="31">
        <f t="shared" si="0"/>
        <v>20697.9</v>
      </c>
      <c r="W9" s="31">
        <f t="shared" si="0"/>
        <v>-922.59</v>
      </c>
      <c r="X9" s="31">
        <f t="shared" si="0"/>
        <v>36.2200000000003</v>
      </c>
      <c r="Y9" s="31">
        <f t="shared" si="0"/>
        <v>18888.94</v>
      </c>
    </row>
    <row r="10" ht="20" customHeight="1" spans="1:25">
      <c r="A10" s="13" t="s">
        <v>24</v>
      </c>
      <c r="B10" s="14">
        <f t="shared" ref="B10:Y10" si="1">SUM(B11:B90)/2</f>
        <v>20197</v>
      </c>
      <c r="C10" s="15">
        <f t="shared" si="1"/>
        <v>19623.48</v>
      </c>
      <c r="D10" s="30">
        <f t="shared" si="1"/>
        <v>9178</v>
      </c>
      <c r="E10" s="15">
        <f t="shared" si="1"/>
        <v>8737.2</v>
      </c>
      <c r="F10" s="18">
        <f t="shared" si="1"/>
        <v>2386</v>
      </c>
      <c r="G10" s="31">
        <f t="shared" si="1"/>
        <v>2576.88</v>
      </c>
      <c r="H10" s="18">
        <f t="shared" si="1"/>
        <v>3792</v>
      </c>
      <c r="I10" s="31">
        <f t="shared" si="1"/>
        <v>3640.32</v>
      </c>
      <c r="J10" s="18">
        <f t="shared" si="1"/>
        <v>3000</v>
      </c>
      <c r="K10" s="31">
        <f t="shared" si="1"/>
        <v>2520</v>
      </c>
      <c r="L10" s="18">
        <f t="shared" si="1"/>
        <v>11019</v>
      </c>
      <c r="M10" s="31">
        <f t="shared" si="1"/>
        <v>10886.28</v>
      </c>
      <c r="N10" s="18">
        <f t="shared" si="1"/>
        <v>5508</v>
      </c>
      <c r="O10" s="31">
        <f t="shared" si="1"/>
        <v>5948.64</v>
      </c>
      <c r="P10" s="18">
        <f t="shared" si="1"/>
        <v>2570</v>
      </c>
      <c r="Q10" s="31">
        <f t="shared" si="1"/>
        <v>2467.2</v>
      </c>
      <c r="R10" s="18">
        <f t="shared" si="1"/>
        <v>2941</v>
      </c>
      <c r="S10" s="40">
        <f t="shared" si="1"/>
        <v>2470.44</v>
      </c>
      <c r="T10" s="31">
        <f t="shared" si="1"/>
        <v>9419.25</v>
      </c>
      <c r="U10" s="31">
        <f t="shared" si="1"/>
        <v>9419.25</v>
      </c>
      <c r="V10" s="31">
        <f t="shared" si="1"/>
        <v>9883.69</v>
      </c>
      <c r="W10" s="31">
        <f t="shared" si="1"/>
        <v>-464.44</v>
      </c>
      <c r="X10" s="31">
        <f t="shared" si="1"/>
        <v>16.5500000000001</v>
      </c>
      <c r="Y10" s="31">
        <f t="shared" si="1"/>
        <v>8971.36</v>
      </c>
    </row>
    <row r="11" ht="20" customHeight="1" spans="1:25">
      <c r="A11" s="13" t="s">
        <v>25</v>
      </c>
      <c r="B11" s="14">
        <f t="shared" ref="B11:Y11" si="2">SUM(B12:B17)</f>
        <v>1920</v>
      </c>
      <c r="C11" s="15">
        <f t="shared" si="2"/>
        <v>1894.56</v>
      </c>
      <c r="D11" s="30">
        <f t="shared" si="2"/>
        <v>866</v>
      </c>
      <c r="E11" s="15">
        <f t="shared" si="2"/>
        <v>828.6</v>
      </c>
      <c r="F11" s="18">
        <f t="shared" si="2"/>
        <v>232</v>
      </c>
      <c r="G11" s="31">
        <f t="shared" si="2"/>
        <v>250.56</v>
      </c>
      <c r="H11" s="18">
        <f t="shared" si="2"/>
        <v>379</v>
      </c>
      <c r="I11" s="31">
        <f t="shared" si="2"/>
        <v>363.84</v>
      </c>
      <c r="J11" s="18">
        <f t="shared" si="2"/>
        <v>255</v>
      </c>
      <c r="K11" s="31">
        <f t="shared" si="2"/>
        <v>214.2</v>
      </c>
      <c r="L11" s="18">
        <f t="shared" si="2"/>
        <v>1054</v>
      </c>
      <c r="M11" s="31">
        <f t="shared" si="2"/>
        <v>1065.96</v>
      </c>
      <c r="N11" s="18">
        <f t="shared" si="2"/>
        <v>606</v>
      </c>
      <c r="O11" s="31">
        <f t="shared" si="2"/>
        <v>654.48</v>
      </c>
      <c r="P11" s="18">
        <f t="shared" si="2"/>
        <v>293</v>
      </c>
      <c r="Q11" s="31">
        <f t="shared" si="2"/>
        <v>281.28</v>
      </c>
      <c r="R11" s="18">
        <f t="shared" si="2"/>
        <v>155</v>
      </c>
      <c r="S11" s="40">
        <f t="shared" si="2"/>
        <v>130.2</v>
      </c>
      <c r="T11" s="31">
        <f t="shared" si="2"/>
        <v>909.39</v>
      </c>
      <c r="U11" s="31">
        <f t="shared" si="2"/>
        <v>909.39</v>
      </c>
      <c r="V11" s="31">
        <f t="shared" si="2"/>
        <v>943.26</v>
      </c>
      <c r="W11" s="31">
        <f t="shared" si="2"/>
        <v>-33.87</v>
      </c>
      <c r="X11" s="31">
        <f t="shared" si="2"/>
        <v>1.00000000000001</v>
      </c>
      <c r="Y11" s="31">
        <f t="shared" si="2"/>
        <v>876.52</v>
      </c>
    </row>
    <row r="12" ht="20" customHeight="1" spans="1:25">
      <c r="A12" s="20" t="s">
        <v>26</v>
      </c>
      <c r="B12" s="32">
        <f t="shared" ref="B12:B17" si="3">D12+L12</f>
        <v>154</v>
      </c>
      <c r="C12" s="33">
        <f t="shared" ref="C12:C17" si="4">E12+M12</f>
        <v>151.92</v>
      </c>
      <c r="D12" s="34">
        <f t="shared" ref="D12:D17" si="5">F12+H12+J12</f>
        <v>68</v>
      </c>
      <c r="E12" s="33">
        <f t="shared" ref="E12:E17" si="6">G12+I12+K12</f>
        <v>64.44</v>
      </c>
      <c r="F12" s="21">
        <v>15</v>
      </c>
      <c r="G12" s="35">
        <f t="shared" ref="G12:G17" si="7">ROUND(F12*900*12/10000,2)</f>
        <v>16.2</v>
      </c>
      <c r="H12" s="21">
        <v>31</v>
      </c>
      <c r="I12" s="35">
        <f t="shared" ref="I12:I17" si="8">ROUND(H12*800*12/10000,2)</f>
        <v>29.76</v>
      </c>
      <c r="J12" s="21">
        <v>22</v>
      </c>
      <c r="K12" s="35">
        <f t="shared" ref="K12:K17" si="9">ROUND(J12*700*12/10000,2)</f>
        <v>18.48</v>
      </c>
      <c r="L12" s="21">
        <f t="shared" ref="L12:L17" si="10">N12+P12+R12</f>
        <v>86</v>
      </c>
      <c r="M12" s="35">
        <f t="shared" ref="M12:M17" si="11">O12+Q12+S12</f>
        <v>87.48</v>
      </c>
      <c r="N12" s="21">
        <v>52</v>
      </c>
      <c r="O12" s="35">
        <f t="shared" ref="O12:O17" si="12">ROUND(N12*900*12/10000,2)</f>
        <v>56.16</v>
      </c>
      <c r="P12" s="21">
        <v>23</v>
      </c>
      <c r="Q12" s="35">
        <f t="shared" ref="Q12:Q17" si="13">ROUND(P12*800*12/10000,2)</f>
        <v>22.08</v>
      </c>
      <c r="R12" s="21">
        <v>11</v>
      </c>
      <c r="S12" s="41">
        <f t="shared" ref="S12:S17" si="14">ROUND(R12*700*12/10000,2)</f>
        <v>9.24</v>
      </c>
      <c r="T12" s="35">
        <f t="shared" ref="T12:T17" si="15">ROUND(C12*0.48,2)</f>
        <v>72.92</v>
      </c>
      <c r="U12" s="35">
        <f t="shared" ref="U12:U17" si="16">T12</f>
        <v>72.92</v>
      </c>
      <c r="V12" s="35">
        <v>77.36</v>
      </c>
      <c r="W12" s="35">
        <f t="shared" ref="W12:W17" si="17">U12-V12</f>
        <v>-4.44</v>
      </c>
      <c r="X12" s="35">
        <v>0.170000000000015</v>
      </c>
      <c r="Y12" s="35">
        <f t="shared" ref="Y12:Y17" si="18">T12+W12+X12</f>
        <v>68.65</v>
      </c>
    </row>
    <row r="13" ht="20" customHeight="1" spans="1:25">
      <c r="A13" s="20" t="s">
        <v>27</v>
      </c>
      <c r="B13" s="32">
        <f t="shared" si="3"/>
        <v>493</v>
      </c>
      <c r="C13" s="33">
        <f t="shared" si="4"/>
        <v>479.52</v>
      </c>
      <c r="D13" s="34">
        <f t="shared" si="5"/>
        <v>276</v>
      </c>
      <c r="E13" s="33">
        <f t="shared" si="6"/>
        <v>262.92</v>
      </c>
      <c r="F13" s="21">
        <v>63</v>
      </c>
      <c r="G13" s="35">
        <f t="shared" si="7"/>
        <v>68.04</v>
      </c>
      <c r="H13" s="21">
        <v>133</v>
      </c>
      <c r="I13" s="35">
        <f t="shared" si="8"/>
        <v>127.68</v>
      </c>
      <c r="J13" s="21">
        <v>80</v>
      </c>
      <c r="K13" s="35">
        <f t="shared" si="9"/>
        <v>67.2</v>
      </c>
      <c r="L13" s="21">
        <f t="shared" si="10"/>
        <v>217</v>
      </c>
      <c r="M13" s="35">
        <f t="shared" si="11"/>
        <v>216.6</v>
      </c>
      <c r="N13" s="21">
        <v>115</v>
      </c>
      <c r="O13" s="35">
        <f t="shared" si="12"/>
        <v>124.2</v>
      </c>
      <c r="P13" s="21">
        <v>56</v>
      </c>
      <c r="Q13" s="35">
        <f t="shared" si="13"/>
        <v>53.76</v>
      </c>
      <c r="R13" s="21">
        <v>46</v>
      </c>
      <c r="S13" s="41">
        <f t="shared" si="14"/>
        <v>38.64</v>
      </c>
      <c r="T13" s="35">
        <f t="shared" si="15"/>
        <v>230.17</v>
      </c>
      <c r="U13" s="35">
        <f t="shared" si="16"/>
        <v>230.17</v>
      </c>
      <c r="V13" s="35">
        <v>241</v>
      </c>
      <c r="W13" s="35">
        <f t="shared" si="17"/>
        <v>-10.83</v>
      </c>
      <c r="X13" s="35">
        <v>0.229999999999968</v>
      </c>
      <c r="Y13" s="35">
        <f t="shared" si="18"/>
        <v>219.57</v>
      </c>
    </row>
    <row r="14" ht="20" customHeight="1" spans="1:25">
      <c r="A14" s="20" t="s">
        <v>28</v>
      </c>
      <c r="B14" s="32">
        <f t="shared" si="3"/>
        <v>545</v>
      </c>
      <c r="C14" s="33">
        <f t="shared" si="4"/>
        <v>548.64</v>
      </c>
      <c r="D14" s="34">
        <f t="shared" si="5"/>
        <v>210</v>
      </c>
      <c r="E14" s="33">
        <f t="shared" si="6"/>
        <v>201</v>
      </c>
      <c r="F14" s="21">
        <v>54</v>
      </c>
      <c r="G14" s="35">
        <f t="shared" si="7"/>
        <v>58.32</v>
      </c>
      <c r="H14" s="21">
        <v>97</v>
      </c>
      <c r="I14" s="35">
        <f t="shared" si="8"/>
        <v>93.12</v>
      </c>
      <c r="J14" s="21">
        <v>59</v>
      </c>
      <c r="K14" s="35">
        <f t="shared" si="9"/>
        <v>49.56</v>
      </c>
      <c r="L14" s="21">
        <f t="shared" si="10"/>
        <v>335</v>
      </c>
      <c r="M14" s="35">
        <f t="shared" si="11"/>
        <v>347.64</v>
      </c>
      <c r="N14" s="21">
        <v>233</v>
      </c>
      <c r="O14" s="35">
        <f t="shared" si="12"/>
        <v>251.64</v>
      </c>
      <c r="P14" s="21">
        <v>86</v>
      </c>
      <c r="Q14" s="35">
        <f t="shared" si="13"/>
        <v>82.56</v>
      </c>
      <c r="R14" s="21">
        <v>16</v>
      </c>
      <c r="S14" s="41">
        <f t="shared" si="14"/>
        <v>13.44</v>
      </c>
      <c r="T14" s="35">
        <f t="shared" si="15"/>
        <v>263.35</v>
      </c>
      <c r="U14" s="35">
        <f t="shared" si="16"/>
        <v>263.35</v>
      </c>
      <c r="V14" s="35">
        <v>270.72</v>
      </c>
      <c r="W14" s="35">
        <f t="shared" si="17"/>
        <v>-7.37</v>
      </c>
      <c r="X14" s="35">
        <v>0.22000000000005</v>
      </c>
      <c r="Y14" s="35">
        <f t="shared" si="18"/>
        <v>256.2</v>
      </c>
    </row>
    <row r="15" ht="20" customHeight="1" spans="1:25">
      <c r="A15" s="20" t="s">
        <v>29</v>
      </c>
      <c r="B15" s="32">
        <f t="shared" si="3"/>
        <v>558</v>
      </c>
      <c r="C15" s="33">
        <f t="shared" si="4"/>
        <v>548.52</v>
      </c>
      <c r="D15" s="34">
        <f t="shared" si="5"/>
        <v>241</v>
      </c>
      <c r="E15" s="33">
        <f t="shared" si="6"/>
        <v>233.76</v>
      </c>
      <c r="F15" s="21">
        <v>84</v>
      </c>
      <c r="G15" s="35">
        <f t="shared" si="7"/>
        <v>90.72</v>
      </c>
      <c r="H15" s="21">
        <v>93</v>
      </c>
      <c r="I15" s="35">
        <f t="shared" si="8"/>
        <v>89.28</v>
      </c>
      <c r="J15" s="21">
        <v>64</v>
      </c>
      <c r="K15" s="35">
        <f t="shared" si="9"/>
        <v>53.76</v>
      </c>
      <c r="L15" s="21">
        <f t="shared" si="10"/>
        <v>317</v>
      </c>
      <c r="M15" s="35">
        <f t="shared" si="11"/>
        <v>314.76</v>
      </c>
      <c r="N15" s="21">
        <v>152</v>
      </c>
      <c r="O15" s="35">
        <f t="shared" si="12"/>
        <v>164.16</v>
      </c>
      <c r="P15" s="21">
        <v>100</v>
      </c>
      <c r="Q15" s="35">
        <f t="shared" si="13"/>
        <v>96</v>
      </c>
      <c r="R15" s="21">
        <v>65</v>
      </c>
      <c r="S15" s="41">
        <f t="shared" si="14"/>
        <v>54.6</v>
      </c>
      <c r="T15" s="35">
        <f t="shared" si="15"/>
        <v>263.29</v>
      </c>
      <c r="U15" s="35">
        <f t="shared" si="16"/>
        <v>263.29</v>
      </c>
      <c r="V15" s="35">
        <v>271.99</v>
      </c>
      <c r="W15" s="35">
        <f t="shared" si="17"/>
        <v>-8.69999999999999</v>
      </c>
      <c r="X15" s="35">
        <v>0.319999999999975</v>
      </c>
      <c r="Y15" s="35">
        <f t="shared" si="18"/>
        <v>254.91</v>
      </c>
    </row>
    <row r="16" ht="20" customHeight="1" spans="1:25">
      <c r="A16" s="20" t="s">
        <v>30</v>
      </c>
      <c r="B16" s="32">
        <f t="shared" si="3"/>
        <v>84</v>
      </c>
      <c r="C16" s="33">
        <f t="shared" si="4"/>
        <v>81.84</v>
      </c>
      <c r="D16" s="34">
        <f t="shared" si="5"/>
        <v>30</v>
      </c>
      <c r="E16" s="33">
        <f t="shared" si="6"/>
        <v>27.72</v>
      </c>
      <c r="F16" s="21">
        <v>5</v>
      </c>
      <c r="G16" s="35">
        <f t="shared" si="7"/>
        <v>5.4</v>
      </c>
      <c r="H16" s="21">
        <v>11</v>
      </c>
      <c r="I16" s="35">
        <f t="shared" si="8"/>
        <v>10.56</v>
      </c>
      <c r="J16" s="21">
        <v>14</v>
      </c>
      <c r="K16" s="35">
        <f t="shared" si="9"/>
        <v>11.76</v>
      </c>
      <c r="L16" s="21">
        <f t="shared" si="10"/>
        <v>54</v>
      </c>
      <c r="M16" s="35">
        <f t="shared" si="11"/>
        <v>54.12</v>
      </c>
      <c r="N16" s="21">
        <v>31</v>
      </c>
      <c r="O16" s="35">
        <f t="shared" si="12"/>
        <v>33.48</v>
      </c>
      <c r="P16" s="21">
        <v>11</v>
      </c>
      <c r="Q16" s="35">
        <f t="shared" si="13"/>
        <v>10.56</v>
      </c>
      <c r="R16" s="21">
        <v>12</v>
      </c>
      <c r="S16" s="41">
        <f t="shared" si="14"/>
        <v>10.08</v>
      </c>
      <c r="T16" s="35">
        <f t="shared" si="15"/>
        <v>39.28</v>
      </c>
      <c r="U16" s="35">
        <f t="shared" si="16"/>
        <v>39.28</v>
      </c>
      <c r="V16" s="35">
        <v>39.8</v>
      </c>
      <c r="W16" s="35">
        <f t="shared" si="17"/>
        <v>-0.519999999999996</v>
      </c>
      <c r="X16" s="35">
        <v>0.0400000000000029</v>
      </c>
      <c r="Y16" s="35">
        <f t="shared" si="18"/>
        <v>38.8</v>
      </c>
    </row>
    <row r="17" ht="20" customHeight="1" spans="1:25">
      <c r="A17" s="20" t="s">
        <v>31</v>
      </c>
      <c r="B17" s="32">
        <f t="shared" si="3"/>
        <v>86</v>
      </c>
      <c r="C17" s="33">
        <f t="shared" si="4"/>
        <v>84.12</v>
      </c>
      <c r="D17" s="34">
        <f t="shared" si="5"/>
        <v>41</v>
      </c>
      <c r="E17" s="33">
        <f t="shared" si="6"/>
        <v>38.76</v>
      </c>
      <c r="F17" s="21">
        <v>11</v>
      </c>
      <c r="G17" s="35">
        <f t="shared" si="7"/>
        <v>11.88</v>
      </c>
      <c r="H17" s="21">
        <v>14</v>
      </c>
      <c r="I17" s="35">
        <f t="shared" si="8"/>
        <v>13.44</v>
      </c>
      <c r="J17" s="21">
        <v>16</v>
      </c>
      <c r="K17" s="35">
        <f t="shared" si="9"/>
        <v>13.44</v>
      </c>
      <c r="L17" s="21">
        <f t="shared" si="10"/>
        <v>45</v>
      </c>
      <c r="M17" s="35">
        <f t="shared" si="11"/>
        <v>45.36</v>
      </c>
      <c r="N17" s="21">
        <v>23</v>
      </c>
      <c r="O17" s="35">
        <f t="shared" si="12"/>
        <v>24.84</v>
      </c>
      <c r="P17" s="21">
        <v>17</v>
      </c>
      <c r="Q17" s="35">
        <f t="shared" si="13"/>
        <v>16.32</v>
      </c>
      <c r="R17" s="21">
        <v>5</v>
      </c>
      <c r="S17" s="41">
        <f t="shared" si="14"/>
        <v>4.2</v>
      </c>
      <c r="T17" s="35">
        <f t="shared" si="15"/>
        <v>40.38</v>
      </c>
      <c r="U17" s="35">
        <f t="shared" si="16"/>
        <v>40.38</v>
      </c>
      <c r="V17" s="35">
        <v>42.39</v>
      </c>
      <c r="W17" s="35">
        <f t="shared" si="17"/>
        <v>-2.01</v>
      </c>
      <c r="X17" s="35">
        <v>0.0199999999999962</v>
      </c>
      <c r="Y17" s="35">
        <f t="shared" si="18"/>
        <v>38.39</v>
      </c>
    </row>
    <row r="18" ht="20" customHeight="1" spans="1:25">
      <c r="A18" s="13" t="s">
        <v>32</v>
      </c>
      <c r="B18" s="14">
        <f t="shared" ref="B18:Y18" si="19">SUM(B19:B24)</f>
        <v>1068</v>
      </c>
      <c r="C18" s="15">
        <f t="shared" si="19"/>
        <v>1029.12</v>
      </c>
      <c r="D18" s="30">
        <f t="shared" si="19"/>
        <v>574</v>
      </c>
      <c r="E18" s="15">
        <f t="shared" si="19"/>
        <v>537.96</v>
      </c>
      <c r="F18" s="18">
        <f t="shared" si="19"/>
        <v>128</v>
      </c>
      <c r="G18" s="31">
        <f t="shared" si="19"/>
        <v>138.24</v>
      </c>
      <c r="H18" s="18">
        <f t="shared" si="19"/>
        <v>209</v>
      </c>
      <c r="I18" s="31">
        <f t="shared" si="19"/>
        <v>200.64</v>
      </c>
      <c r="J18" s="18">
        <f t="shared" si="19"/>
        <v>237</v>
      </c>
      <c r="K18" s="31">
        <f t="shared" si="19"/>
        <v>199.08</v>
      </c>
      <c r="L18" s="18">
        <f t="shared" si="19"/>
        <v>494</v>
      </c>
      <c r="M18" s="31">
        <f t="shared" si="19"/>
        <v>491.16</v>
      </c>
      <c r="N18" s="18">
        <f t="shared" si="19"/>
        <v>267</v>
      </c>
      <c r="O18" s="31">
        <f t="shared" si="19"/>
        <v>288.36</v>
      </c>
      <c r="P18" s="18">
        <f t="shared" si="19"/>
        <v>101</v>
      </c>
      <c r="Q18" s="31">
        <f t="shared" si="19"/>
        <v>96.96</v>
      </c>
      <c r="R18" s="18">
        <f t="shared" si="19"/>
        <v>126</v>
      </c>
      <c r="S18" s="31">
        <f t="shared" si="19"/>
        <v>105.84</v>
      </c>
      <c r="T18" s="31">
        <f t="shared" si="19"/>
        <v>493.97</v>
      </c>
      <c r="U18" s="31">
        <f t="shared" si="19"/>
        <v>493.97</v>
      </c>
      <c r="V18" s="31">
        <f t="shared" si="19"/>
        <v>518.17</v>
      </c>
      <c r="W18" s="31">
        <f t="shared" si="19"/>
        <v>-24.2</v>
      </c>
      <c r="X18" s="31">
        <f t="shared" si="19"/>
        <v>0.910000000000006</v>
      </c>
      <c r="Y18" s="31">
        <f t="shared" si="19"/>
        <v>470.68</v>
      </c>
    </row>
    <row r="19" ht="20" customHeight="1" spans="1:25">
      <c r="A19" s="20" t="s">
        <v>33</v>
      </c>
      <c r="B19" s="32">
        <f t="shared" ref="B19:B24" si="20">D19+L19</f>
        <v>69</v>
      </c>
      <c r="C19" s="33">
        <f t="shared" ref="C19:C24" si="21">E19+M19</f>
        <v>65.88</v>
      </c>
      <c r="D19" s="34">
        <f t="shared" ref="D19:D24" si="22">F19+H19+J19</f>
        <v>41</v>
      </c>
      <c r="E19" s="33">
        <f t="shared" ref="E19:E24" si="23">G19+I19+K19</f>
        <v>37.56</v>
      </c>
      <c r="F19" s="21">
        <v>4</v>
      </c>
      <c r="G19" s="35">
        <f t="shared" ref="G19:G24" si="24">ROUND(F19*900*12/10000,2)</f>
        <v>4.32</v>
      </c>
      <c r="H19" s="21">
        <v>18</v>
      </c>
      <c r="I19" s="35">
        <f t="shared" ref="I19:I24" si="25">ROUND(H19*800*12/10000,2)</f>
        <v>17.28</v>
      </c>
      <c r="J19" s="21">
        <v>19</v>
      </c>
      <c r="K19" s="35">
        <f t="shared" ref="K19:K24" si="26">ROUND(J19*700*12/10000,2)</f>
        <v>15.96</v>
      </c>
      <c r="L19" s="21">
        <f t="shared" ref="L19:L24" si="27">N19+P19+R19</f>
        <v>28</v>
      </c>
      <c r="M19" s="35">
        <f t="shared" ref="M19:M24" si="28">O19+Q19+S19</f>
        <v>28.32</v>
      </c>
      <c r="N19" s="21">
        <v>18</v>
      </c>
      <c r="O19" s="35">
        <f t="shared" ref="O19:O24" si="29">ROUND(N19*900*12/10000,2)</f>
        <v>19.44</v>
      </c>
      <c r="P19" s="21">
        <v>4</v>
      </c>
      <c r="Q19" s="35">
        <f t="shared" ref="Q19:Q24" si="30">ROUND(P19*800*12/10000,2)</f>
        <v>3.84</v>
      </c>
      <c r="R19" s="21">
        <v>6</v>
      </c>
      <c r="S19" s="41">
        <f t="shared" ref="S19:S24" si="31">ROUND(R19*700*12/10000,2)</f>
        <v>5.04</v>
      </c>
      <c r="T19" s="35">
        <f t="shared" ref="T19:T24" si="32">ROUND(C19*0.48,2)</f>
        <v>31.62</v>
      </c>
      <c r="U19" s="35">
        <f t="shared" ref="U19:U24" si="33">T19</f>
        <v>31.62</v>
      </c>
      <c r="V19" s="35">
        <v>32.08</v>
      </c>
      <c r="W19" s="35">
        <f t="shared" ref="W19:W24" si="34">U19-V19</f>
        <v>-0.459999999999997</v>
      </c>
      <c r="X19" s="35">
        <v>0.149999999999998</v>
      </c>
      <c r="Y19" s="35">
        <f t="shared" ref="Y19:Y24" si="35">T19+W19+X19</f>
        <v>31.31</v>
      </c>
    </row>
    <row r="20" ht="20" customHeight="1" spans="1:25">
      <c r="A20" s="20" t="s">
        <v>34</v>
      </c>
      <c r="B20" s="32">
        <f t="shared" si="20"/>
        <v>80</v>
      </c>
      <c r="C20" s="33">
        <f t="shared" si="21"/>
        <v>78.24</v>
      </c>
      <c r="D20" s="34">
        <f t="shared" si="22"/>
        <v>34</v>
      </c>
      <c r="E20" s="33">
        <f t="shared" si="23"/>
        <v>31.92</v>
      </c>
      <c r="F20" s="21">
        <v>8</v>
      </c>
      <c r="G20" s="35">
        <f t="shared" si="24"/>
        <v>8.64</v>
      </c>
      <c r="H20" s="21">
        <v>12</v>
      </c>
      <c r="I20" s="35">
        <f t="shared" si="25"/>
        <v>11.52</v>
      </c>
      <c r="J20" s="21">
        <v>14</v>
      </c>
      <c r="K20" s="35">
        <f t="shared" si="26"/>
        <v>11.76</v>
      </c>
      <c r="L20" s="21">
        <f t="shared" si="27"/>
        <v>46</v>
      </c>
      <c r="M20" s="35">
        <f t="shared" si="28"/>
        <v>46.32</v>
      </c>
      <c r="N20" s="21">
        <v>26</v>
      </c>
      <c r="O20" s="35">
        <f t="shared" si="29"/>
        <v>28.08</v>
      </c>
      <c r="P20" s="21">
        <v>12</v>
      </c>
      <c r="Q20" s="35">
        <f t="shared" si="30"/>
        <v>11.52</v>
      </c>
      <c r="R20" s="21">
        <v>8</v>
      </c>
      <c r="S20" s="41">
        <f t="shared" si="31"/>
        <v>6.72</v>
      </c>
      <c r="T20" s="35">
        <f t="shared" si="32"/>
        <v>37.56</v>
      </c>
      <c r="U20" s="35">
        <f t="shared" si="33"/>
        <v>37.56</v>
      </c>
      <c r="V20" s="35">
        <v>39.51</v>
      </c>
      <c r="W20" s="35">
        <f t="shared" si="34"/>
        <v>-1.95</v>
      </c>
      <c r="X20" s="35">
        <v>0.0400000000000003</v>
      </c>
      <c r="Y20" s="35">
        <f t="shared" si="35"/>
        <v>35.65</v>
      </c>
    </row>
    <row r="21" ht="20" customHeight="1" spans="1:25">
      <c r="A21" s="20" t="s">
        <v>35</v>
      </c>
      <c r="B21" s="32">
        <f t="shared" si="20"/>
        <v>120</v>
      </c>
      <c r="C21" s="33">
        <f t="shared" si="21"/>
        <v>110.28</v>
      </c>
      <c r="D21" s="34">
        <f t="shared" si="22"/>
        <v>70</v>
      </c>
      <c r="E21" s="33">
        <f t="shared" si="23"/>
        <v>61.68</v>
      </c>
      <c r="F21" s="21">
        <v>6</v>
      </c>
      <c r="G21" s="35">
        <f t="shared" si="24"/>
        <v>6.48</v>
      </c>
      <c r="H21" s="21">
        <v>12</v>
      </c>
      <c r="I21" s="35">
        <f t="shared" si="25"/>
        <v>11.52</v>
      </c>
      <c r="J21" s="21">
        <v>52</v>
      </c>
      <c r="K21" s="35">
        <f t="shared" si="26"/>
        <v>43.68</v>
      </c>
      <c r="L21" s="21">
        <f t="shared" si="27"/>
        <v>50</v>
      </c>
      <c r="M21" s="35">
        <f t="shared" si="28"/>
        <v>48.6</v>
      </c>
      <c r="N21" s="21">
        <v>24</v>
      </c>
      <c r="O21" s="35">
        <f t="shared" si="29"/>
        <v>25.92</v>
      </c>
      <c r="P21" s="21">
        <v>7</v>
      </c>
      <c r="Q21" s="35">
        <f t="shared" si="30"/>
        <v>6.72</v>
      </c>
      <c r="R21" s="21">
        <v>19</v>
      </c>
      <c r="S21" s="41">
        <f t="shared" si="31"/>
        <v>15.96</v>
      </c>
      <c r="T21" s="35">
        <f t="shared" si="32"/>
        <v>52.93</v>
      </c>
      <c r="U21" s="35">
        <f t="shared" si="33"/>
        <v>52.93</v>
      </c>
      <c r="V21" s="35">
        <v>54.26</v>
      </c>
      <c r="W21" s="35">
        <f t="shared" si="34"/>
        <v>-1.33</v>
      </c>
      <c r="X21" s="35">
        <v>0.209999999999993</v>
      </c>
      <c r="Y21" s="35">
        <f t="shared" si="35"/>
        <v>51.81</v>
      </c>
    </row>
    <row r="22" ht="20" customHeight="1" spans="1:25">
      <c r="A22" s="20" t="s">
        <v>36</v>
      </c>
      <c r="B22" s="32">
        <f t="shared" si="20"/>
        <v>253</v>
      </c>
      <c r="C22" s="33">
        <f t="shared" si="21"/>
        <v>243.36</v>
      </c>
      <c r="D22" s="34">
        <f t="shared" si="22"/>
        <v>133</v>
      </c>
      <c r="E22" s="33">
        <f t="shared" si="23"/>
        <v>123.36</v>
      </c>
      <c r="F22" s="21">
        <v>22</v>
      </c>
      <c r="G22" s="35">
        <f t="shared" si="24"/>
        <v>23.76</v>
      </c>
      <c r="H22" s="21">
        <v>53</v>
      </c>
      <c r="I22" s="35">
        <f t="shared" si="25"/>
        <v>50.88</v>
      </c>
      <c r="J22" s="21">
        <v>58</v>
      </c>
      <c r="K22" s="35">
        <f t="shared" si="26"/>
        <v>48.72</v>
      </c>
      <c r="L22" s="21">
        <f t="shared" si="27"/>
        <v>120</v>
      </c>
      <c r="M22" s="35">
        <f t="shared" si="28"/>
        <v>120</v>
      </c>
      <c r="N22" s="21">
        <v>65</v>
      </c>
      <c r="O22" s="35">
        <f t="shared" si="29"/>
        <v>70.2</v>
      </c>
      <c r="P22" s="21">
        <v>30</v>
      </c>
      <c r="Q22" s="35">
        <f t="shared" si="30"/>
        <v>28.8</v>
      </c>
      <c r="R22" s="21">
        <v>25</v>
      </c>
      <c r="S22" s="41">
        <f t="shared" si="31"/>
        <v>21</v>
      </c>
      <c r="T22" s="35">
        <f t="shared" si="32"/>
        <v>116.81</v>
      </c>
      <c r="U22" s="35">
        <f t="shared" si="33"/>
        <v>116.81</v>
      </c>
      <c r="V22" s="35">
        <v>124.65</v>
      </c>
      <c r="W22" s="35">
        <f t="shared" si="34"/>
        <v>-7.84</v>
      </c>
      <c r="X22" s="35">
        <v>0.200000000000018</v>
      </c>
      <c r="Y22" s="35">
        <f t="shared" si="35"/>
        <v>109.17</v>
      </c>
    </row>
    <row r="23" ht="20" customHeight="1" spans="1:25">
      <c r="A23" s="20" t="s">
        <v>37</v>
      </c>
      <c r="B23" s="32">
        <f t="shared" si="20"/>
        <v>249</v>
      </c>
      <c r="C23" s="33">
        <f t="shared" si="21"/>
        <v>241.56</v>
      </c>
      <c r="D23" s="34">
        <f t="shared" si="22"/>
        <v>114</v>
      </c>
      <c r="E23" s="33">
        <f t="shared" si="23"/>
        <v>108.72</v>
      </c>
      <c r="F23" s="21">
        <v>32</v>
      </c>
      <c r="G23" s="35">
        <f t="shared" si="24"/>
        <v>34.56</v>
      </c>
      <c r="H23" s="21">
        <v>44</v>
      </c>
      <c r="I23" s="35">
        <f t="shared" si="25"/>
        <v>42.24</v>
      </c>
      <c r="J23" s="21">
        <v>38</v>
      </c>
      <c r="K23" s="35">
        <f t="shared" si="26"/>
        <v>31.92</v>
      </c>
      <c r="L23" s="21">
        <f t="shared" si="27"/>
        <v>135</v>
      </c>
      <c r="M23" s="35">
        <f t="shared" si="28"/>
        <v>132.84</v>
      </c>
      <c r="N23" s="21">
        <v>66</v>
      </c>
      <c r="O23" s="35">
        <f t="shared" si="29"/>
        <v>71.28</v>
      </c>
      <c r="P23" s="21">
        <v>30</v>
      </c>
      <c r="Q23" s="35">
        <f t="shared" si="30"/>
        <v>28.8</v>
      </c>
      <c r="R23" s="21">
        <v>39</v>
      </c>
      <c r="S23" s="41">
        <f t="shared" si="31"/>
        <v>32.76</v>
      </c>
      <c r="T23" s="35">
        <f t="shared" si="32"/>
        <v>115.95</v>
      </c>
      <c r="U23" s="35">
        <f t="shared" si="33"/>
        <v>115.95</v>
      </c>
      <c r="V23" s="35">
        <v>120.1</v>
      </c>
      <c r="W23" s="35">
        <f t="shared" si="34"/>
        <v>-4.14999999999999</v>
      </c>
      <c r="X23" s="35">
        <v>0.0799999999999832</v>
      </c>
      <c r="Y23" s="35">
        <f t="shared" si="35"/>
        <v>111.88</v>
      </c>
    </row>
    <row r="24" ht="20" customHeight="1" spans="1:25">
      <c r="A24" s="20" t="s">
        <v>38</v>
      </c>
      <c r="B24" s="32">
        <f t="shared" si="20"/>
        <v>297</v>
      </c>
      <c r="C24" s="33">
        <f t="shared" si="21"/>
        <v>289.8</v>
      </c>
      <c r="D24" s="34">
        <f t="shared" si="22"/>
        <v>182</v>
      </c>
      <c r="E24" s="33">
        <f t="shared" si="23"/>
        <v>174.72</v>
      </c>
      <c r="F24" s="21">
        <v>56</v>
      </c>
      <c r="G24" s="35">
        <f t="shared" si="24"/>
        <v>60.48</v>
      </c>
      <c r="H24" s="21">
        <v>70</v>
      </c>
      <c r="I24" s="35">
        <f t="shared" si="25"/>
        <v>67.2</v>
      </c>
      <c r="J24" s="21">
        <v>56</v>
      </c>
      <c r="K24" s="35">
        <f t="shared" si="26"/>
        <v>47.04</v>
      </c>
      <c r="L24" s="21">
        <f t="shared" si="27"/>
        <v>115</v>
      </c>
      <c r="M24" s="35">
        <f t="shared" si="28"/>
        <v>115.08</v>
      </c>
      <c r="N24" s="21">
        <v>68</v>
      </c>
      <c r="O24" s="35">
        <f t="shared" si="29"/>
        <v>73.44</v>
      </c>
      <c r="P24" s="21">
        <v>18</v>
      </c>
      <c r="Q24" s="35">
        <f t="shared" si="30"/>
        <v>17.28</v>
      </c>
      <c r="R24" s="21">
        <v>29</v>
      </c>
      <c r="S24" s="41">
        <f t="shared" si="31"/>
        <v>24.36</v>
      </c>
      <c r="T24" s="35">
        <f t="shared" si="32"/>
        <v>139.1</v>
      </c>
      <c r="U24" s="35">
        <f t="shared" si="33"/>
        <v>139.1</v>
      </c>
      <c r="V24" s="35">
        <v>147.57</v>
      </c>
      <c r="W24" s="35">
        <f t="shared" si="34"/>
        <v>-8.47</v>
      </c>
      <c r="X24" s="35">
        <v>0.230000000000014</v>
      </c>
      <c r="Y24" s="35">
        <f t="shared" si="35"/>
        <v>130.86</v>
      </c>
    </row>
    <row r="25" ht="20" customHeight="1" spans="1:25">
      <c r="A25" s="13" t="s">
        <v>39</v>
      </c>
      <c r="B25" s="14">
        <f t="shared" ref="B25:Y25" si="36">SUM(B26:B28)</f>
        <v>1093</v>
      </c>
      <c r="C25" s="15">
        <f t="shared" si="36"/>
        <v>1089</v>
      </c>
      <c r="D25" s="30">
        <f t="shared" si="36"/>
        <v>585</v>
      </c>
      <c r="E25" s="15">
        <f t="shared" si="36"/>
        <v>574.8</v>
      </c>
      <c r="F25" s="18">
        <f t="shared" si="36"/>
        <v>219</v>
      </c>
      <c r="G25" s="31">
        <f t="shared" si="36"/>
        <v>236.52</v>
      </c>
      <c r="H25" s="18">
        <f t="shared" si="36"/>
        <v>257</v>
      </c>
      <c r="I25" s="31">
        <f t="shared" si="36"/>
        <v>246.72</v>
      </c>
      <c r="J25" s="18">
        <f t="shared" si="36"/>
        <v>109</v>
      </c>
      <c r="K25" s="31">
        <f t="shared" si="36"/>
        <v>91.56</v>
      </c>
      <c r="L25" s="18">
        <f t="shared" si="36"/>
        <v>508</v>
      </c>
      <c r="M25" s="31">
        <f t="shared" si="36"/>
        <v>514.2</v>
      </c>
      <c r="N25" s="18">
        <f t="shared" si="36"/>
        <v>303</v>
      </c>
      <c r="O25" s="31">
        <f t="shared" si="36"/>
        <v>327.24</v>
      </c>
      <c r="P25" s="18">
        <f t="shared" si="36"/>
        <v>123</v>
      </c>
      <c r="Q25" s="31">
        <f t="shared" si="36"/>
        <v>118.08</v>
      </c>
      <c r="R25" s="18">
        <f t="shared" si="36"/>
        <v>82</v>
      </c>
      <c r="S25" s="31">
        <f t="shared" si="36"/>
        <v>68.88</v>
      </c>
      <c r="T25" s="31">
        <f t="shared" si="36"/>
        <v>522.71</v>
      </c>
      <c r="U25" s="31">
        <f t="shared" si="36"/>
        <v>522.71</v>
      </c>
      <c r="V25" s="31">
        <f t="shared" si="36"/>
        <v>547.31</v>
      </c>
      <c r="W25" s="31">
        <f t="shared" si="36"/>
        <v>-24.6</v>
      </c>
      <c r="X25" s="31">
        <f t="shared" si="36"/>
        <v>1.59000000000001</v>
      </c>
      <c r="Y25" s="31">
        <f t="shared" si="36"/>
        <v>499.7</v>
      </c>
    </row>
    <row r="26" ht="20" customHeight="1" spans="1:25">
      <c r="A26" s="20" t="s">
        <v>40</v>
      </c>
      <c r="B26" s="32">
        <f t="shared" ref="B26:B28" si="37">D26+L26</f>
        <v>49</v>
      </c>
      <c r="C26" s="33">
        <f t="shared" ref="C26:C28" si="38">E26+M26</f>
        <v>47.76</v>
      </c>
      <c r="D26" s="34">
        <f t="shared" ref="D26:D28" si="39">F26+H26+J26</f>
        <v>16</v>
      </c>
      <c r="E26" s="33">
        <f t="shared" ref="E26:E28" si="40">G26+I26+K26</f>
        <v>14.76</v>
      </c>
      <c r="F26" s="21">
        <v>2</v>
      </c>
      <c r="G26" s="35">
        <f t="shared" ref="G26:G28" si="41">ROUND(F26*900*12/10000,2)</f>
        <v>2.16</v>
      </c>
      <c r="H26" s="21">
        <v>7</v>
      </c>
      <c r="I26" s="35">
        <f t="shared" ref="I26:I28" si="42">ROUND(H26*800*12/10000,2)</f>
        <v>6.72</v>
      </c>
      <c r="J26" s="21">
        <v>7</v>
      </c>
      <c r="K26" s="35">
        <f t="shared" ref="K26:K28" si="43">ROUND(J26*700*12/10000,2)</f>
        <v>5.88</v>
      </c>
      <c r="L26" s="21">
        <f t="shared" ref="L26:L28" si="44">N26+P26+R26</f>
        <v>33</v>
      </c>
      <c r="M26" s="35">
        <f t="shared" ref="M26:M28" si="45">O26+Q26+S26</f>
        <v>33</v>
      </c>
      <c r="N26" s="21">
        <v>18</v>
      </c>
      <c r="O26" s="35">
        <f t="shared" ref="O26:O28" si="46">ROUND(N26*900*12/10000,2)</f>
        <v>19.44</v>
      </c>
      <c r="P26" s="21">
        <v>8</v>
      </c>
      <c r="Q26" s="35">
        <f t="shared" ref="Q26:Q28" si="47">ROUND(P26*800*12/10000,2)</f>
        <v>7.68</v>
      </c>
      <c r="R26" s="21">
        <v>7</v>
      </c>
      <c r="S26" s="41">
        <f t="shared" ref="S26:S28" si="48">ROUND(R26*700*12/10000,2)</f>
        <v>5.88</v>
      </c>
      <c r="T26" s="35">
        <f t="shared" ref="T26:T28" si="49">ROUND(C26*0.48,2)</f>
        <v>22.92</v>
      </c>
      <c r="U26" s="35">
        <f t="shared" ref="U26:U28" si="50">T26</f>
        <v>22.92</v>
      </c>
      <c r="V26" s="35">
        <v>25.4</v>
      </c>
      <c r="W26" s="35">
        <f t="shared" ref="W26:W28" si="51">U26-V26</f>
        <v>-2.48</v>
      </c>
      <c r="X26" s="35">
        <v>0.110000000000003</v>
      </c>
      <c r="Y26" s="35">
        <f t="shared" ref="Y26:Y28" si="52">T26+W26+X26</f>
        <v>20.55</v>
      </c>
    </row>
    <row r="27" ht="20" customHeight="1" spans="1:25">
      <c r="A27" s="20" t="s">
        <v>41</v>
      </c>
      <c r="B27" s="32">
        <f t="shared" si="37"/>
        <v>615</v>
      </c>
      <c r="C27" s="33">
        <f t="shared" si="38"/>
        <v>613.92</v>
      </c>
      <c r="D27" s="34">
        <f t="shared" si="39"/>
        <v>322</v>
      </c>
      <c r="E27" s="33">
        <f t="shared" si="40"/>
        <v>317.52</v>
      </c>
      <c r="F27" s="21">
        <v>127</v>
      </c>
      <c r="G27" s="35">
        <f t="shared" si="41"/>
        <v>137.16</v>
      </c>
      <c r="H27" s="21">
        <v>138</v>
      </c>
      <c r="I27" s="35">
        <f t="shared" si="42"/>
        <v>132.48</v>
      </c>
      <c r="J27" s="21">
        <v>57</v>
      </c>
      <c r="K27" s="35">
        <f t="shared" si="43"/>
        <v>47.88</v>
      </c>
      <c r="L27" s="21">
        <f t="shared" si="44"/>
        <v>293</v>
      </c>
      <c r="M27" s="35">
        <f t="shared" si="45"/>
        <v>296.4</v>
      </c>
      <c r="N27" s="21">
        <v>177</v>
      </c>
      <c r="O27" s="35">
        <f t="shared" si="46"/>
        <v>191.16</v>
      </c>
      <c r="P27" s="21">
        <v>65</v>
      </c>
      <c r="Q27" s="35">
        <f t="shared" si="47"/>
        <v>62.4</v>
      </c>
      <c r="R27" s="21">
        <v>51</v>
      </c>
      <c r="S27" s="41">
        <f t="shared" si="48"/>
        <v>42.84</v>
      </c>
      <c r="T27" s="35">
        <f t="shared" si="49"/>
        <v>294.68</v>
      </c>
      <c r="U27" s="35">
        <f t="shared" si="50"/>
        <v>294.68</v>
      </c>
      <c r="V27" s="35">
        <v>309.83</v>
      </c>
      <c r="W27" s="35">
        <f t="shared" si="51"/>
        <v>-15.15</v>
      </c>
      <c r="X27" s="35">
        <v>1.00000000000002</v>
      </c>
      <c r="Y27" s="35">
        <f t="shared" si="52"/>
        <v>280.53</v>
      </c>
    </row>
    <row r="28" ht="20" customHeight="1" spans="1:25">
      <c r="A28" s="20" t="s">
        <v>42</v>
      </c>
      <c r="B28" s="32">
        <f t="shared" si="37"/>
        <v>429</v>
      </c>
      <c r="C28" s="33">
        <f t="shared" si="38"/>
        <v>427.32</v>
      </c>
      <c r="D28" s="34">
        <f t="shared" si="39"/>
        <v>247</v>
      </c>
      <c r="E28" s="33">
        <f t="shared" si="40"/>
        <v>242.52</v>
      </c>
      <c r="F28" s="21">
        <v>90</v>
      </c>
      <c r="G28" s="35">
        <f t="shared" si="41"/>
        <v>97.2</v>
      </c>
      <c r="H28" s="21">
        <v>112</v>
      </c>
      <c r="I28" s="35">
        <f t="shared" si="42"/>
        <v>107.52</v>
      </c>
      <c r="J28" s="21">
        <v>45</v>
      </c>
      <c r="K28" s="35">
        <f t="shared" si="43"/>
        <v>37.8</v>
      </c>
      <c r="L28" s="21">
        <f t="shared" si="44"/>
        <v>182</v>
      </c>
      <c r="M28" s="35">
        <f t="shared" si="45"/>
        <v>184.8</v>
      </c>
      <c r="N28" s="21">
        <v>108</v>
      </c>
      <c r="O28" s="35">
        <f t="shared" si="46"/>
        <v>116.64</v>
      </c>
      <c r="P28" s="21">
        <v>50</v>
      </c>
      <c r="Q28" s="35">
        <f t="shared" si="47"/>
        <v>48</v>
      </c>
      <c r="R28" s="21">
        <v>24</v>
      </c>
      <c r="S28" s="41">
        <f t="shared" si="48"/>
        <v>20.16</v>
      </c>
      <c r="T28" s="35">
        <f t="shared" si="49"/>
        <v>205.11</v>
      </c>
      <c r="U28" s="35">
        <f t="shared" si="50"/>
        <v>205.11</v>
      </c>
      <c r="V28" s="35">
        <v>212.08</v>
      </c>
      <c r="W28" s="35">
        <f t="shared" si="51"/>
        <v>-6.97</v>
      </c>
      <c r="X28" s="35">
        <v>0.479999999999986</v>
      </c>
      <c r="Y28" s="35">
        <f t="shared" si="52"/>
        <v>198.62</v>
      </c>
    </row>
    <row r="29" ht="20" customHeight="1" spans="1:25">
      <c r="A29" s="13" t="s">
        <v>43</v>
      </c>
      <c r="B29" s="14">
        <f t="shared" ref="B29:Y29" si="53">SUM(B30:B33)</f>
        <v>1416</v>
      </c>
      <c r="C29" s="15">
        <f t="shared" si="53"/>
        <v>1362.72</v>
      </c>
      <c r="D29" s="30">
        <f t="shared" si="53"/>
        <v>802</v>
      </c>
      <c r="E29" s="15">
        <f t="shared" si="53"/>
        <v>783.12</v>
      </c>
      <c r="F29" s="18">
        <f t="shared" si="53"/>
        <v>334</v>
      </c>
      <c r="G29" s="31">
        <f t="shared" si="53"/>
        <v>360.72</v>
      </c>
      <c r="H29" s="18">
        <f t="shared" si="53"/>
        <v>244</v>
      </c>
      <c r="I29" s="31">
        <f t="shared" si="53"/>
        <v>234.24</v>
      </c>
      <c r="J29" s="18">
        <f t="shared" si="53"/>
        <v>224</v>
      </c>
      <c r="K29" s="31">
        <f t="shared" si="53"/>
        <v>188.16</v>
      </c>
      <c r="L29" s="18">
        <f t="shared" si="53"/>
        <v>614</v>
      </c>
      <c r="M29" s="31">
        <f t="shared" si="53"/>
        <v>579.6</v>
      </c>
      <c r="N29" s="18">
        <f t="shared" si="53"/>
        <v>200</v>
      </c>
      <c r="O29" s="31">
        <f t="shared" si="53"/>
        <v>216</v>
      </c>
      <c r="P29" s="18">
        <f t="shared" si="53"/>
        <v>132</v>
      </c>
      <c r="Q29" s="31">
        <f t="shared" si="53"/>
        <v>126.72</v>
      </c>
      <c r="R29" s="18">
        <f t="shared" si="53"/>
        <v>282</v>
      </c>
      <c r="S29" s="31">
        <f t="shared" si="53"/>
        <v>236.88</v>
      </c>
      <c r="T29" s="31">
        <f t="shared" si="53"/>
        <v>654.1</v>
      </c>
      <c r="U29" s="31">
        <f t="shared" si="53"/>
        <v>654.1</v>
      </c>
      <c r="V29" s="31">
        <f t="shared" si="53"/>
        <v>675.37</v>
      </c>
      <c r="W29" s="31">
        <f t="shared" si="53"/>
        <v>-21.27</v>
      </c>
      <c r="X29" s="31">
        <f t="shared" si="53"/>
        <v>1.34999999999999</v>
      </c>
      <c r="Y29" s="31">
        <f t="shared" si="53"/>
        <v>634.18</v>
      </c>
    </row>
    <row r="30" ht="20" customHeight="1" spans="1:25">
      <c r="A30" s="20" t="s">
        <v>44</v>
      </c>
      <c r="B30" s="32">
        <f t="shared" ref="B30:B33" si="54">D30+L30</f>
        <v>184</v>
      </c>
      <c r="C30" s="33">
        <f t="shared" ref="C30:C33" si="55">E30+M30</f>
        <v>177.84</v>
      </c>
      <c r="D30" s="34">
        <f t="shared" ref="D30:D33" si="56">F30+H30+J30</f>
        <v>96</v>
      </c>
      <c r="E30" s="33">
        <f t="shared" ref="E30:E33" si="57">G30+I30+K30</f>
        <v>95.64</v>
      </c>
      <c r="F30" s="21">
        <v>50</v>
      </c>
      <c r="G30" s="35">
        <f t="shared" ref="G30:G33" si="58">ROUND(F30*900*12/10000,2)</f>
        <v>54</v>
      </c>
      <c r="H30" s="21">
        <v>25</v>
      </c>
      <c r="I30" s="35">
        <f t="shared" ref="I30:I33" si="59">ROUND(H30*800*12/10000,2)</f>
        <v>24</v>
      </c>
      <c r="J30" s="21">
        <v>21</v>
      </c>
      <c r="K30" s="35">
        <f t="shared" ref="K30:K33" si="60">ROUND(J30*700*12/10000,2)</f>
        <v>17.64</v>
      </c>
      <c r="L30" s="21">
        <f t="shared" ref="L30:L33" si="61">N30+P30+R30</f>
        <v>88</v>
      </c>
      <c r="M30" s="35">
        <f t="shared" ref="M30:M33" si="62">O30+Q30+S30</f>
        <v>82.2</v>
      </c>
      <c r="N30" s="21">
        <v>25</v>
      </c>
      <c r="O30" s="35">
        <f t="shared" ref="O30:O33" si="63">ROUND(N30*900*12/10000,2)</f>
        <v>27</v>
      </c>
      <c r="P30" s="21">
        <v>19</v>
      </c>
      <c r="Q30" s="35">
        <f t="shared" ref="Q30:Q33" si="64">ROUND(P30*800*12/10000,2)</f>
        <v>18.24</v>
      </c>
      <c r="R30" s="21">
        <v>44</v>
      </c>
      <c r="S30" s="41">
        <f t="shared" ref="S30:S33" si="65">ROUND(R30*700*12/10000,2)</f>
        <v>36.96</v>
      </c>
      <c r="T30" s="35">
        <f t="shared" ref="T30:T33" si="66">ROUND(C30*0.48,2)</f>
        <v>85.36</v>
      </c>
      <c r="U30" s="35">
        <f t="shared" ref="U30:U33" si="67">T30</f>
        <v>85.36</v>
      </c>
      <c r="V30" s="35">
        <v>87.21</v>
      </c>
      <c r="W30" s="35">
        <f t="shared" ref="W30:W33" si="68">U30-V30</f>
        <v>-1.84999999999999</v>
      </c>
      <c r="X30" s="35">
        <v>0.109999999999995</v>
      </c>
      <c r="Y30" s="35">
        <f t="shared" ref="Y30:Y33" si="69">T30+W30+X30</f>
        <v>83.62</v>
      </c>
    </row>
    <row r="31" ht="20" customHeight="1" spans="1:25">
      <c r="A31" s="20" t="s">
        <v>45</v>
      </c>
      <c r="B31" s="32">
        <f t="shared" si="54"/>
        <v>705</v>
      </c>
      <c r="C31" s="33">
        <f t="shared" si="55"/>
        <v>678</v>
      </c>
      <c r="D31" s="34">
        <f t="shared" si="56"/>
        <v>389</v>
      </c>
      <c r="E31" s="33">
        <f t="shared" si="57"/>
        <v>383.16</v>
      </c>
      <c r="F31" s="21">
        <v>180</v>
      </c>
      <c r="G31" s="35">
        <f t="shared" si="58"/>
        <v>194.4</v>
      </c>
      <c r="H31" s="21">
        <v>110</v>
      </c>
      <c r="I31" s="35">
        <f t="shared" si="59"/>
        <v>105.6</v>
      </c>
      <c r="J31" s="21">
        <v>99</v>
      </c>
      <c r="K31" s="35">
        <f t="shared" si="60"/>
        <v>83.16</v>
      </c>
      <c r="L31" s="21">
        <f t="shared" si="61"/>
        <v>316</v>
      </c>
      <c r="M31" s="35">
        <f t="shared" si="62"/>
        <v>294.84</v>
      </c>
      <c r="N31" s="21">
        <v>84</v>
      </c>
      <c r="O31" s="35">
        <f t="shared" si="63"/>
        <v>90.72</v>
      </c>
      <c r="P31" s="21">
        <v>77</v>
      </c>
      <c r="Q31" s="35">
        <f t="shared" si="64"/>
        <v>73.92</v>
      </c>
      <c r="R31" s="21">
        <v>155</v>
      </c>
      <c r="S31" s="41">
        <f t="shared" si="65"/>
        <v>130.2</v>
      </c>
      <c r="T31" s="35">
        <f t="shared" si="66"/>
        <v>325.44</v>
      </c>
      <c r="U31" s="35">
        <f t="shared" si="67"/>
        <v>325.44</v>
      </c>
      <c r="V31" s="35">
        <v>335.06</v>
      </c>
      <c r="W31" s="35">
        <f t="shared" si="68"/>
        <v>-9.62</v>
      </c>
      <c r="X31" s="35">
        <v>0.73</v>
      </c>
      <c r="Y31" s="35">
        <f t="shared" si="69"/>
        <v>316.55</v>
      </c>
    </row>
    <row r="32" ht="20" customHeight="1" spans="1:25">
      <c r="A32" s="20" t="s">
        <v>46</v>
      </c>
      <c r="B32" s="32">
        <f t="shared" si="54"/>
        <v>324</v>
      </c>
      <c r="C32" s="33">
        <f t="shared" si="55"/>
        <v>307.92</v>
      </c>
      <c r="D32" s="34">
        <f t="shared" si="56"/>
        <v>187</v>
      </c>
      <c r="E32" s="33">
        <f t="shared" si="57"/>
        <v>179.64</v>
      </c>
      <c r="F32" s="21">
        <v>65</v>
      </c>
      <c r="G32" s="35">
        <f t="shared" si="58"/>
        <v>70.2</v>
      </c>
      <c r="H32" s="21">
        <v>58</v>
      </c>
      <c r="I32" s="35">
        <f t="shared" si="59"/>
        <v>55.68</v>
      </c>
      <c r="J32" s="21">
        <v>64</v>
      </c>
      <c r="K32" s="35">
        <f t="shared" si="60"/>
        <v>53.76</v>
      </c>
      <c r="L32" s="21">
        <f t="shared" si="61"/>
        <v>137</v>
      </c>
      <c r="M32" s="35">
        <f t="shared" si="62"/>
        <v>128.28</v>
      </c>
      <c r="N32" s="21">
        <v>40</v>
      </c>
      <c r="O32" s="35">
        <f t="shared" si="63"/>
        <v>43.2</v>
      </c>
      <c r="P32" s="21">
        <v>30</v>
      </c>
      <c r="Q32" s="35">
        <f t="shared" si="64"/>
        <v>28.8</v>
      </c>
      <c r="R32" s="21">
        <v>67</v>
      </c>
      <c r="S32" s="41">
        <f t="shared" si="65"/>
        <v>56.28</v>
      </c>
      <c r="T32" s="35">
        <f t="shared" si="66"/>
        <v>147.8</v>
      </c>
      <c r="U32" s="35">
        <f t="shared" si="67"/>
        <v>147.8</v>
      </c>
      <c r="V32" s="35">
        <v>154.66</v>
      </c>
      <c r="W32" s="35">
        <f t="shared" si="68"/>
        <v>-6.85999999999999</v>
      </c>
      <c r="X32" s="35">
        <v>0.289999999999992</v>
      </c>
      <c r="Y32" s="35">
        <f t="shared" si="69"/>
        <v>141.23</v>
      </c>
    </row>
    <row r="33" ht="20" customHeight="1" spans="1:25">
      <c r="A33" s="20" t="s">
        <v>47</v>
      </c>
      <c r="B33" s="32">
        <f t="shared" si="54"/>
        <v>203</v>
      </c>
      <c r="C33" s="33">
        <f t="shared" si="55"/>
        <v>198.96</v>
      </c>
      <c r="D33" s="34">
        <f t="shared" si="56"/>
        <v>130</v>
      </c>
      <c r="E33" s="33">
        <f t="shared" si="57"/>
        <v>124.68</v>
      </c>
      <c r="F33" s="21">
        <v>39</v>
      </c>
      <c r="G33" s="35">
        <f t="shared" si="58"/>
        <v>42.12</v>
      </c>
      <c r="H33" s="21">
        <v>51</v>
      </c>
      <c r="I33" s="35">
        <f t="shared" si="59"/>
        <v>48.96</v>
      </c>
      <c r="J33" s="21">
        <v>40</v>
      </c>
      <c r="K33" s="35">
        <f t="shared" si="60"/>
        <v>33.6</v>
      </c>
      <c r="L33" s="21">
        <f t="shared" si="61"/>
        <v>73</v>
      </c>
      <c r="M33" s="35">
        <f t="shared" si="62"/>
        <v>74.28</v>
      </c>
      <c r="N33" s="21">
        <v>51</v>
      </c>
      <c r="O33" s="35">
        <f t="shared" si="63"/>
        <v>55.08</v>
      </c>
      <c r="P33" s="21">
        <v>6</v>
      </c>
      <c r="Q33" s="35">
        <f t="shared" si="64"/>
        <v>5.76</v>
      </c>
      <c r="R33" s="21">
        <v>16</v>
      </c>
      <c r="S33" s="41">
        <f t="shared" si="65"/>
        <v>13.44</v>
      </c>
      <c r="T33" s="35">
        <f t="shared" si="66"/>
        <v>95.5</v>
      </c>
      <c r="U33" s="35">
        <f t="shared" si="67"/>
        <v>95.5</v>
      </c>
      <c r="V33" s="35">
        <v>98.44</v>
      </c>
      <c r="W33" s="35">
        <f t="shared" si="68"/>
        <v>-2.94</v>
      </c>
      <c r="X33" s="35">
        <v>0.22</v>
      </c>
      <c r="Y33" s="35">
        <f t="shared" si="69"/>
        <v>92.78</v>
      </c>
    </row>
    <row r="34" ht="20" customHeight="1" spans="1:25">
      <c r="A34" s="13" t="s">
        <v>48</v>
      </c>
      <c r="B34" s="14">
        <f t="shared" ref="B34:Y34" si="70">SUM(B35:B39)</f>
        <v>1492</v>
      </c>
      <c r="C34" s="15">
        <f t="shared" si="70"/>
        <v>1440.24</v>
      </c>
      <c r="D34" s="30">
        <f t="shared" si="70"/>
        <v>645</v>
      </c>
      <c r="E34" s="15">
        <f t="shared" si="70"/>
        <v>612.12</v>
      </c>
      <c r="F34" s="18">
        <f t="shared" si="70"/>
        <v>175</v>
      </c>
      <c r="G34" s="31">
        <f t="shared" si="70"/>
        <v>189</v>
      </c>
      <c r="H34" s="18">
        <f t="shared" si="70"/>
        <v>236</v>
      </c>
      <c r="I34" s="31">
        <f t="shared" si="70"/>
        <v>226.56</v>
      </c>
      <c r="J34" s="18">
        <f t="shared" si="70"/>
        <v>234</v>
      </c>
      <c r="K34" s="31">
        <f t="shared" si="70"/>
        <v>196.56</v>
      </c>
      <c r="L34" s="18">
        <f t="shared" si="70"/>
        <v>847</v>
      </c>
      <c r="M34" s="31">
        <f t="shared" si="70"/>
        <v>828.12</v>
      </c>
      <c r="N34" s="18">
        <f t="shared" si="70"/>
        <v>388</v>
      </c>
      <c r="O34" s="31">
        <f t="shared" si="70"/>
        <v>419.04</v>
      </c>
      <c r="P34" s="18">
        <f t="shared" si="70"/>
        <v>196</v>
      </c>
      <c r="Q34" s="31">
        <f t="shared" si="70"/>
        <v>188.16</v>
      </c>
      <c r="R34" s="18">
        <f t="shared" si="70"/>
        <v>263</v>
      </c>
      <c r="S34" s="31">
        <f t="shared" si="70"/>
        <v>220.92</v>
      </c>
      <c r="T34" s="31">
        <f t="shared" si="70"/>
        <v>691.32</v>
      </c>
      <c r="U34" s="31">
        <f t="shared" si="70"/>
        <v>691.32</v>
      </c>
      <c r="V34" s="31">
        <f t="shared" si="70"/>
        <v>719.3</v>
      </c>
      <c r="W34" s="31">
        <f t="shared" si="70"/>
        <v>-27.98</v>
      </c>
      <c r="X34" s="31">
        <f t="shared" si="70"/>
        <v>1.35000000000001</v>
      </c>
      <c r="Y34" s="31">
        <f t="shared" si="70"/>
        <v>664.69</v>
      </c>
    </row>
    <row r="35" s="1" customFormat="1" ht="20" customHeight="1" spans="1:25">
      <c r="A35" s="20" t="s">
        <v>49</v>
      </c>
      <c r="B35" s="32">
        <f t="shared" ref="B35:B39" si="71">D35+L35</f>
        <v>126</v>
      </c>
      <c r="C35" s="33">
        <f t="shared" ref="C35:C39" si="72">E35+M35</f>
        <v>122.52</v>
      </c>
      <c r="D35" s="34">
        <f t="shared" ref="D35:D39" si="73">F35+H35+J35</f>
        <v>62</v>
      </c>
      <c r="E35" s="33">
        <f t="shared" ref="E35:E39" si="74">G35+I35+K35</f>
        <v>58.44</v>
      </c>
      <c r="F35" s="21">
        <v>17</v>
      </c>
      <c r="G35" s="35">
        <f t="shared" ref="G35:G39" si="75">ROUND(F35*900*12/10000,2)</f>
        <v>18.36</v>
      </c>
      <c r="H35" s="21">
        <v>19</v>
      </c>
      <c r="I35" s="35">
        <f t="shared" ref="I35:I39" si="76">ROUND(H35*800*12/10000,2)</f>
        <v>18.24</v>
      </c>
      <c r="J35" s="21">
        <v>26</v>
      </c>
      <c r="K35" s="35">
        <f t="shared" ref="K35:K39" si="77">ROUND(J35*700*12/10000,2)</f>
        <v>21.84</v>
      </c>
      <c r="L35" s="21">
        <f t="shared" ref="L35:L39" si="78">N35+P35+R35</f>
        <v>64</v>
      </c>
      <c r="M35" s="35">
        <f t="shared" ref="M35:M39" si="79">O35+Q35+S35</f>
        <v>64.08</v>
      </c>
      <c r="N35" s="21">
        <v>39</v>
      </c>
      <c r="O35" s="35">
        <f t="shared" ref="O35:O39" si="80">ROUND(N35*900*12/10000,2)</f>
        <v>42.12</v>
      </c>
      <c r="P35" s="21">
        <v>8</v>
      </c>
      <c r="Q35" s="35">
        <f t="shared" ref="Q35:Q39" si="81">ROUND(P35*800*12/10000,2)</f>
        <v>7.68</v>
      </c>
      <c r="R35" s="21">
        <v>17</v>
      </c>
      <c r="S35" s="41">
        <f t="shared" ref="S35:S39" si="82">ROUND(R35*700*12/10000,2)</f>
        <v>14.28</v>
      </c>
      <c r="T35" s="35">
        <f t="shared" ref="T35:T39" si="83">ROUND(C35*0.48,2)</f>
        <v>58.81</v>
      </c>
      <c r="U35" s="35">
        <f t="shared" ref="U35:U39" si="84">T35</f>
        <v>58.81</v>
      </c>
      <c r="V35" s="35">
        <v>58.81</v>
      </c>
      <c r="W35" s="35">
        <f t="shared" ref="W35:W39" si="85">U35-V35</f>
        <v>0</v>
      </c>
      <c r="X35" s="35">
        <v>0.23</v>
      </c>
      <c r="Y35" s="35">
        <f t="shared" ref="Y35:Y39" si="86">T35+W35+X35</f>
        <v>59.04</v>
      </c>
    </row>
    <row r="36" s="1" customFormat="1" ht="20" customHeight="1" spans="1:25">
      <c r="A36" s="20" t="s">
        <v>50</v>
      </c>
      <c r="B36" s="32">
        <f t="shared" si="71"/>
        <v>268</v>
      </c>
      <c r="C36" s="33">
        <f t="shared" si="72"/>
        <v>262.32</v>
      </c>
      <c r="D36" s="34">
        <f t="shared" si="73"/>
        <v>101</v>
      </c>
      <c r="E36" s="33">
        <f t="shared" si="74"/>
        <v>95.64</v>
      </c>
      <c r="F36" s="21">
        <v>24</v>
      </c>
      <c r="G36" s="35">
        <f t="shared" si="75"/>
        <v>25.92</v>
      </c>
      <c r="H36" s="21">
        <v>42</v>
      </c>
      <c r="I36" s="35">
        <f t="shared" si="76"/>
        <v>40.32</v>
      </c>
      <c r="J36" s="21">
        <v>35</v>
      </c>
      <c r="K36" s="35">
        <f t="shared" si="77"/>
        <v>29.4</v>
      </c>
      <c r="L36" s="21">
        <f t="shared" si="78"/>
        <v>167</v>
      </c>
      <c r="M36" s="35">
        <f t="shared" si="79"/>
        <v>166.68</v>
      </c>
      <c r="N36" s="21">
        <v>87</v>
      </c>
      <c r="O36" s="35">
        <f t="shared" si="80"/>
        <v>93.96</v>
      </c>
      <c r="P36" s="21">
        <v>46</v>
      </c>
      <c r="Q36" s="35">
        <f t="shared" si="81"/>
        <v>44.16</v>
      </c>
      <c r="R36" s="21">
        <v>34</v>
      </c>
      <c r="S36" s="41">
        <f t="shared" si="82"/>
        <v>28.56</v>
      </c>
      <c r="T36" s="35">
        <f t="shared" si="83"/>
        <v>125.91</v>
      </c>
      <c r="U36" s="35">
        <f t="shared" si="84"/>
        <v>125.91</v>
      </c>
      <c r="V36" s="35">
        <v>129.77</v>
      </c>
      <c r="W36" s="35">
        <f t="shared" si="85"/>
        <v>-3.86000000000001</v>
      </c>
      <c r="X36" s="35">
        <v>0.180000000000002</v>
      </c>
      <c r="Y36" s="35">
        <f t="shared" si="86"/>
        <v>122.23</v>
      </c>
    </row>
    <row r="37" ht="20" customHeight="1" spans="1:25">
      <c r="A37" s="20" t="s">
        <v>51</v>
      </c>
      <c r="B37" s="32">
        <f t="shared" si="71"/>
        <v>175</v>
      </c>
      <c r="C37" s="33">
        <f t="shared" si="72"/>
        <v>169.08</v>
      </c>
      <c r="D37" s="34">
        <f t="shared" si="73"/>
        <v>72</v>
      </c>
      <c r="E37" s="33">
        <f t="shared" si="74"/>
        <v>66.6</v>
      </c>
      <c r="F37" s="21">
        <v>14</v>
      </c>
      <c r="G37" s="35">
        <f t="shared" si="75"/>
        <v>15.12</v>
      </c>
      <c r="H37" s="21">
        <v>23</v>
      </c>
      <c r="I37" s="35">
        <f t="shared" si="76"/>
        <v>22.08</v>
      </c>
      <c r="J37" s="21">
        <v>35</v>
      </c>
      <c r="K37" s="35">
        <f t="shared" si="77"/>
        <v>29.4</v>
      </c>
      <c r="L37" s="21">
        <f t="shared" si="78"/>
        <v>103</v>
      </c>
      <c r="M37" s="35">
        <f t="shared" si="79"/>
        <v>102.48</v>
      </c>
      <c r="N37" s="21">
        <v>58</v>
      </c>
      <c r="O37" s="35">
        <f t="shared" si="80"/>
        <v>62.64</v>
      </c>
      <c r="P37" s="21">
        <v>17</v>
      </c>
      <c r="Q37" s="35">
        <f t="shared" si="81"/>
        <v>16.32</v>
      </c>
      <c r="R37" s="21">
        <v>28</v>
      </c>
      <c r="S37" s="41">
        <f t="shared" si="82"/>
        <v>23.52</v>
      </c>
      <c r="T37" s="35">
        <f t="shared" si="83"/>
        <v>81.16</v>
      </c>
      <c r="U37" s="35">
        <f t="shared" si="84"/>
        <v>81.16</v>
      </c>
      <c r="V37" s="35">
        <v>85.19</v>
      </c>
      <c r="W37" s="35">
        <f t="shared" si="85"/>
        <v>-4.03</v>
      </c>
      <c r="X37" s="35">
        <v>0.140000000000002</v>
      </c>
      <c r="Y37" s="35">
        <f t="shared" si="86"/>
        <v>77.27</v>
      </c>
    </row>
    <row r="38" ht="20" customHeight="1" spans="1:25">
      <c r="A38" s="20" t="s">
        <v>52</v>
      </c>
      <c r="B38" s="32">
        <f t="shared" si="71"/>
        <v>508</v>
      </c>
      <c r="C38" s="33">
        <f t="shared" si="72"/>
        <v>487.2</v>
      </c>
      <c r="D38" s="34">
        <f t="shared" si="73"/>
        <v>213</v>
      </c>
      <c r="E38" s="33">
        <f t="shared" si="74"/>
        <v>203.76</v>
      </c>
      <c r="F38" s="21">
        <v>65</v>
      </c>
      <c r="G38" s="35">
        <f t="shared" si="75"/>
        <v>70.2</v>
      </c>
      <c r="H38" s="21">
        <v>77</v>
      </c>
      <c r="I38" s="35">
        <f t="shared" si="76"/>
        <v>73.92</v>
      </c>
      <c r="J38" s="21">
        <v>71</v>
      </c>
      <c r="K38" s="35">
        <f t="shared" si="77"/>
        <v>59.64</v>
      </c>
      <c r="L38" s="21">
        <f t="shared" si="78"/>
        <v>295</v>
      </c>
      <c r="M38" s="35">
        <f t="shared" si="79"/>
        <v>283.44</v>
      </c>
      <c r="N38" s="21">
        <v>105</v>
      </c>
      <c r="O38" s="35">
        <f t="shared" si="80"/>
        <v>113.4</v>
      </c>
      <c r="P38" s="21">
        <v>87</v>
      </c>
      <c r="Q38" s="35">
        <f t="shared" si="81"/>
        <v>83.52</v>
      </c>
      <c r="R38" s="21">
        <v>103</v>
      </c>
      <c r="S38" s="41">
        <f t="shared" si="82"/>
        <v>86.52</v>
      </c>
      <c r="T38" s="35">
        <f t="shared" si="83"/>
        <v>233.86</v>
      </c>
      <c r="U38" s="35">
        <f t="shared" si="84"/>
        <v>233.86</v>
      </c>
      <c r="V38" s="35">
        <v>247.85</v>
      </c>
      <c r="W38" s="35">
        <f t="shared" si="85"/>
        <v>-13.99</v>
      </c>
      <c r="X38" s="35">
        <v>0.37999999999999</v>
      </c>
      <c r="Y38" s="35">
        <f t="shared" si="86"/>
        <v>220.25</v>
      </c>
    </row>
    <row r="39" ht="20" customHeight="1" spans="1:25">
      <c r="A39" s="20" t="s">
        <v>53</v>
      </c>
      <c r="B39" s="32">
        <f t="shared" si="71"/>
        <v>415</v>
      </c>
      <c r="C39" s="33">
        <f t="shared" si="72"/>
        <v>399.12</v>
      </c>
      <c r="D39" s="34">
        <f t="shared" si="73"/>
        <v>197</v>
      </c>
      <c r="E39" s="33">
        <f t="shared" si="74"/>
        <v>187.68</v>
      </c>
      <c r="F39" s="21">
        <v>55</v>
      </c>
      <c r="G39" s="35">
        <f t="shared" si="75"/>
        <v>59.4</v>
      </c>
      <c r="H39" s="21">
        <v>75</v>
      </c>
      <c r="I39" s="35">
        <f t="shared" si="76"/>
        <v>72</v>
      </c>
      <c r="J39" s="21">
        <v>67</v>
      </c>
      <c r="K39" s="35">
        <f t="shared" si="77"/>
        <v>56.28</v>
      </c>
      <c r="L39" s="21">
        <f t="shared" si="78"/>
        <v>218</v>
      </c>
      <c r="M39" s="35">
        <f t="shared" si="79"/>
        <v>211.44</v>
      </c>
      <c r="N39" s="21">
        <v>99</v>
      </c>
      <c r="O39" s="35">
        <f t="shared" si="80"/>
        <v>106.92</v>
      </c>
      <c r="P39" s="21">
        <v>38</v>
      </c>
      <c r="Q39" s="35">
        <f t="shared" si="81"/>
        <v>36.48</v>
      </c>
      <c r="R39" s="21">
        <v>81</v>
      </c>
      <c r="S39" s="41">
        <f t="shared" si="82"/>
        <v>68.04</v>
      </c>
      <c r="T39" s="35">
        <f t="shared" si="83"/>
        <v>191.58</v>
      </c>
      <c r="U39" s="35">
        <f t="shared" si="84"/>
        <v>191.58</v>
      </c>
      <c r="V39" s="35">
        <v>197.68</v>
      </c>
      <c r="W39" s="35">
        <f t="shared" si="85"/>
        <v>-6.09999999999999</v>
      </c>
      <c r="X39" s="35">
        <v>0.420000000000016</v>
      </c>
      <c r="Y39" s="35">
        <f t="shared" si="86"/>
        <v>185.9</v>
      </c>
    </row>
    <row r="40" ht="20" customHeight="1" spans="1:25">
      <c r="A40" s="13" t="s">
        <v>54</v>
      </c>
      <c r="B40" s="14">
        <f t="shared" ref="B40:Y40" si="87">SUM(B41:B42)</f>
        <v>195</v>
      </c>
      <c r="C40" s="15">
        <f t="shared" si="87"/>
        <v>187.32</v>
      </c>
      <c r="D40" s="30">
        <f t="shared" si="87"/>
        <v>64</v>
      </c>
      <c r="E40" s="15">
        <f t="shared" si="87"/>
        <v>61.2</v>
      </c>
      <c r="F40" s="18">
        <f t="shared" si="87"/>
        <v>21</v>
      </c>
      <c r="G40" s="31">
        <f t="shared" si="87"/>
        <v>22.68</v>
      </c>
      <c r="H40" s="18">
        <f t="shared" si="87"/>
        <v>20</v>
      </c>
      <c r="I40" s="31">
        <f t="shared" si="87"/>
        <v>19.2</v>
      </c>
      <c r="J40" s="18">
        <f t="shared" si="87"/>
        <v>23</v>
      </c>
      <c r="K40" s="31">
        <f t="shared" si="87"/>
        <v>19.32</v>
      </c>
      <c r="L40" s="18">
        <f t="shared" si="87"/>
        <v>131</v>
      </c>
      <c r="M40" s="31">
        <f t="shared" si="87"/>
        <v>126.12</v>
      </c>
      <c r="N40" s="18">
        <f t="shared" si="87"/>
        <v>45</v>
      </c>
      <c r="O40" s="31">
        <f t="shared" si="87"/>
        <v>48.6</v>
      </c>
      <c r="P40" s="18">
        <f t="shared" si="87"/>
        <v>44</v>
      </c>
      <c r="Q40" s="31">
        <f t="shared" si="87"/>
        <v>42.24</v>
      </c>
      <c r="R40" s="18">
        <f t="shared" si="87"/>
        <v>42</v>
      </c>
      <c r="S40" s="31">
        <f t="shared" si="87"/>
        <v>35.28</v>
      </c>
      <c r="T40" s="31">
        <f t="shared" si="87"/>
        <v>89.91</v>
      </c>
      <c r="U40" s="31">
        <f t="shared" si="87"/>
        <v>89.91</v>
      </c>
      <c r="V40" s="31">
        <f t="shared" si="87"/>
        <v>92.86</v>
      </c>
      <c r="W40" s="31">
        <f t="shared" si="87"/>
        <v>-2.95</v>
      </c>
      <c r="X40" s="31">
        <f t="shared" si="87"/>
        <v>0.0800000000000018</v>
      </c>
      <c r="Y40" s="31">
        <f t="shared" si="87"/>
        <v>87.04</v>
      </c>
    </row>
    <row r="41" s="1" customFormat="1" ht="20" customHeight="1" spans="1:25">
      <c r="A41" s="20" t="s">
        <v>55</v>
      </c>
      <c r="B41" s="32">
        <f t="shared" ref="B41:B50" si="88">D41+L41</f>
        <v>82</v>
      </c>
      <c r="C41" s="33">
        <f t="shared" ref="C41:C50" si="89">E41+M41</f>
        <v>78</v>
      </c>
      <c r="D41" s="34">
        <f t="shared" ref="D41:D50" si="90">F41+H41+J41</f>
        <v>29</v>
      </c>
      <c r="E41" s="33">
        <f t="shared" ref="E41:E50" si="91">G41+I41+K41</f>
        <v>27</v>
      </c>
      <c r="F41" s="21">
        <v>7</v>
      </c>
      <c r="G41" s="35">
        <f t="shared" ref="G41:G50" si="92">ROUND(F41*900*12/10000,2)</f>
        <v>7.56</v>
      </c>
      <c r="H41" s="21">
        <v>8</v>
      </c>
      <c r="I41" s="35">
        <f t="shared" ref="I41:I50" si="93">ROUND(H41*800*12/10000,2)</f>
        <v>7.68</v>
      </c>
      <c r="J41" s="21">
        <v>14</v>
      </c>
      <c r="K41" s="35">
        <f t="shared" ref="K41:K50" si="94">ROUND(J41*700*12/10000,2)</f>
        <v>11.76</v>
      </c>
      <c r="L41" s="21">
        <f t="shared" ref="L41:L50" si="95">N41+P41+R41</f>
        <v>53</v>
      </c>
      <c r="M41" s="35">
        <f t="shared" ref="M41:M50" si="96">O41+Q41+S41</f>
        <v>51</v>
      </c>
      <c r="N41" s="21">
        <v>18</v>
      </c>
      <c r="O41" s="35">
        <f t="shared" ref="O41:O50" si="97">ROUND(N41*900*12/10000,2)</f>
        <v>19.44</v>
      </c>
      <c r="P41" s="21">
        <v>18</v>
      </c>
      <c r="Q41" s="35">
        <f t="shared" ref="Q41:Q50" si="98">ROUND(P41*800*12/10000,2)</f>
        <v>17.28</v>
      </c>
      <c r="R41" s="21">
        <v>17</v>
      </c>
      <c r="S41" s="41">
        <f t="shared" ref="S41:S50" si="99">ROUND(R41*700*12/10000,2)</f>
        <v>14.28</v>
      </c>
      <c r="T41" s="35">
        <f t="shared" ref="T41:T50" si="100">ROUND(C41*0.48,2)</f>
        <v>37.44</v>
      </c>
      <c r="U41" s="35">
        <f t="shared" ref="U41:U50" si="101">T41</f>
        <v>37.44</v>
      </c>
      <c r="V41" s="35">
        <v>39</v>
      </c>
      <c r="W41" s="35">
        <f t="shared" ref="W41:W50" si="102">U41-V41</f>
        <v>-1.56</v>
      </c>
      <c r="X41" s="35">
        <v>0</v>
      </c>
      <c r="Y41" s="35">
        <f t="shared" ref="Y41:Y50" si="103">T41+W41+X41</f>
        <v>35.88</v>
      </c>
    </row>
    <row r="42" ht="20" customHeight="1" spans="1:25">
      <c r="A42" s="20" t="s">
        <v>56</v>
      </c>
      <c r="B42" s="32">
        <f t="shared" si="88"/>
        <v>113</v>
      </c>
      <c r="C42" s="33">
        <f t="shared" si="89"/>
        <v>109.32</v>
      </c>
      <c r="D42" s="34">
        <f t="shared" si="90"/>
        <v>35</v>
      </c>
      <c r="E42" s="33">
        <f t="shared" si="91"/>
        <v>34.2</v>
      </c>
      <c r="F42" s="21">
        <v>14</v>
      </c>
      <c r="G42" s="35">
        <f t="shared" si="92"/>
        <v>15.12</v>
      </c>
      <c r="H42" s="21">
        <v>12</v>
      </c>
      <c r="I42" s="35">
        <f t="shared" si="93"/>
        <v>11.52</v>
      </c>
      <c r="J42" s="21">
        <v>9</v>
      </c>
      <c r="K42" s="35">
        <f t="shared" si="94"/>
        <v>7.56</v>
      </c>
      <c r="L42" s="21">
        <f t="shared" si="95"/>
        <v>78</v>
      </c>
      <c r="M42" s="35">
        <f t="shared" si="96"/>
        <v>75.12</v>
      </c>
      <c r="N42" s="21">
        <v>27</v>
      </c>
      <c r="O42" s="35">
        <f t="shared" si="97"/>
        <v>29.16</v>
      </c>
      <c r="P42" s="21">
        <v>26</v>
      </c>
      <c r="Q42" s="35">
        <f t="shared" si="98"/>
        <v>24.96</v>
      </c>
      <c r="R42" s="21">
        <v>25</v>
      </c>
      <c r="S42" s="41">
        <f t="shared" si="99"/>
        <v>21</v>
      </c>
      <c r="T42" s="35">
        <f t="shared" si="100"/>
        <v>52.47</v>
      </c>
      <c r="U42" s="35">
        <f t="shared" si="101"/>
        <v>52.47</v>
      </c>
      <c r="V42" s="35">
        <v>53.86</v>
      </c>
      <c r="W42" s="35">
        <f t="shared" si="102"/>
        <v>-1.39</v>
      </c>
      <c r="X42" s="35">
        <v>0.0800000000000018</v>
      </c>
      <c r="Y42" s="35">
        <f t="shared" si="103"/>
        <v>51.16</v>
      </c>
    </row>
    <row r="43" ht="20" customHeight="1" spans="1:25">
      <c r="A43" s="13" t="s">
        <v>57</v>
      </c>
      <c r="B43" s="14">
        <f t="shared" ref="B43:Y43" si="104">SUM(B44:B50)</f>
        <v>1423</v>
      </c>
      <c r="C43" s="15">
        <f t="shared" si="104"/>
        <v>1372.44</v>
      </c>
      <c r="D43" s="30">
        <f t="shared" si="104"/>
        <v>482</v>
      </c>
      <c r="E43" s="15">
        <f t="shared" si="104"/>
        <v>455.28</v>
      </c>
      <c r="F43" s="18">
        <f t="shared" si="104"/>
        <v>113</v>
      </c>
      <c r="G43" s="31">
        <f t="shared" si="104"/>
        <v>122.04</v>
      </c>
      <c r="H43" s="18">
        <f t="shared" si="104"/>
        <v>194</v>
      </c>
      <c r="I43" s="31">
        <f t="shared" si="104"/>
        <v>186.24</v>
      </c>
      <c r="J43" s="18">
        <f t="shared" si="104"/>
        <v>175</v>
      </c>
      <c r="K43" s="31">
        <f t="shared" si="104"/>
        <v>147</v>
      </c>
      <c r="L43" s="18">
        <f t="shared" si="104"/>
        <v>941</v>
      </c>
      <c r="M43" s="31">
        <f t="shared" si="104"/>
        <v>917.16</v>
      </c>
      <c r="N43" s="18">
        <f t="shared" si="104"/>
        <v>402</v>
      </c>
      <c r="O43" s="31">
        <f t="shared" si="104"/>
        <v>434.16</v>
      </c>
      <c r="P43" s="18">
        <f t="shared" si="104"/>
        <v>252</v>
      </c>
      <c r="Q43" s="31">
        <f t="shared" si="104"/>
        <v>241.92</v>
      </c>
      <c r="R43" s="18">
        <f t="shared" si="104"/>
        <v>287</v>
      </c>
      <c r="S43" s="31">
        <f t="shared" si="104"/>
        <v>241.08</v>
      </c>
      <c r="T43" s="31">
        <f t="shared" si="104"/>
        <v>658.77</v>
      </c>
      <c r="U43" s="31">
        <f t="shared" si="104"/>
        <v>658.77</v>
      </c>
      <c r="V43" s="31">
        <f t="shared" si="104"/>
        <v>680.55</v>
      </c>
      <c r="W43" s="31">
        <f t="shared" si="104"/>
        <v>-21.7799999999999</v>
      </c>
      <c r="X43" s="31">
        <f t="shared" si="104"/>
        <v>1.25000000000003</v>
      </c>
      <c r="Y43" s="31">
        <f t="shared" si="104"/>
        <v>638.24</v>
      </c>
    </row>
    <row r="44" ht="20" customHeight="1" spans="1:25">
      <c r="A44" s="20" t="s">
        <v>58</v>
      </c>
      <c r="B44" s="32">
        <f t="shared" si="88"/>
        <v>0</v>
      </c>
      <c r="C44" s="33">
        <f t="shared" si="89"/>
        <v>0</v>
      </c>
      <c r="D44" s="34">
        <f t="shared" si="90"/>
        <v>0</v>
      </c>
      <c r="E44" s="33">
        <f t="shared" si="91"/>
        <v>0</v>
      </c>
      <c r="F44" s="21">
        <v>0</v>
      </c>
      <c r="G44" s="35">
        <f t="shared" si="92"/>
        <v>0</v>
      </c>
      <c r="H44" s="21">
        <v>0</v>
      </c>
      <c r="I44" s="35">
        <f t="shared" si="93"/>
        <v>0</v>
      </c>
      <c r="J44" s="21">
        <v>0</v>
      </c>
      <c r="K44" s="35">
        <f t="shared" si="94"/>
        <v>0</v>
      </c>
      <c r="L44" s="21">
        <f t="shared" si="95"/>
        <v>0</v>
      </c>
      <c r="M44" s="35">
        <f t="shared" si="96"/>
        <v>0</v>
      </c>
      <c r="N44" s="21">
        <v>0</v>
      </c>
      <c r="O44" s="35">
        <f t="shared" si="97"/>
        <v>0</v>
      </c>
      <c r="P44" s="21">
        <v>0</v>
      </c>
      <c r="Q44" s="35">
        <f t="shared" si="98"/>
        <v>0</v>
      </c>
      <c r="R44" s="21">
        <v>0</v>
      </c>
      <c r="S44" s="41">
        <f t="shared" si="99"/>
        <v>0</v>
      </c>
      <c r="T44" s="35">
        <f t="shared" si="100"/>
        <v>0</v>
      </c>
      <c r="U44" s="35">
        <f t="shared" si="101"/>
        <v>0</v>
      </c>
      <c r="V44" s="35">
        <v>0</v>
      </c>
      <c r="W44" s="35">
        <f t="shared" si="102"/>
        <v>0</v>
      </c>
      <c r="X44" s="35">
        <v>0</v>
      </c>
      <c r="Y44" s="35">
        <f t="shared" si="103"/>
        <v>0</v>
      </c>
    </row>
    <row r="45" ht="20" customHeight="1" spans="1:25">
      <c r="A45" s="20" t="s">
        <v>59</v>
      </c>
      <c r="B45" s="32">
        <f t="shared" si="88"/>
        <v>0</v>
      </c>
      <c r="C45" s="33">
        <f t="shared" si="89"/>
        <v>0</v>
      </c>
      <c r="D45" s="34">
        <f t="shared" si="90"/>
        <v>0</v>
      </c>
      <c r="E45" s="33">
        <f t="shared" si="91"/>
        <v>0</v>
      </c>
      <c r="F45" s="21">
        <v>0</v>
      </c>
      <c r="G45" s="35">
        <f t="shared" si="92"/>
        <v>0</v>
      </c>
      <c r="H45" s="21">
        <v>0</v>
      </c>
      <c r="I45" s="35">
        <f t="shared" si="93"/>
        <v>0</v>
      </c>
      <c r="J45" s="21">
        <v>0</v>
      </c>
      <c r="K45" s="35">
        <f t="shared" si="94"/>
        <v>0</v>
      </c>
      <c r="L45" s="21">
        <f t="shared" si="95"/>
        <v>0</v>
      </c>
      <c r="M45" s="35">
        <f t="shared" si="96"/>
        <v>0</v>
      </c>
      <c r="N45" s="21">
        <v>0</v>
      </c>
      <c r="O45" s="35">
        <f t="shared" si="97"/>
        <v>0</v>
      </c>
      <c r="P45" s="21">
        <v>0</v>
      </c>
      <c r="Q45" s="35">
        <f t="shared" si="98"/>
        <v>0</v>
      </c>
      <c r="R45" s="21">
        <v>0</v>
      </c>
      <c r="S45" s="41">
        <f t="shared" si="99"/>
        <v>0</v>
      </c>
      <c r="T45" s="35">
        <f t="shared" si="100"/>
        <v>0</v>
      </c>
      <c r="U45" s="35">
        <f t="shared" si="101"/>
        <v>0</v>
      </c>
      <c r="V45" s="35">
        <v>0</v>
      </c>
      <c r="W45" s="35">
        <f t="shared" si="102"/>
        <v>0</v>
      </c>
      <c r="X45" s="35">
        <v>0</v>
      </c>
      <c r="Y45" s="35">
        <f t="shared" si="103"/>
        <v>0</v>
      </c>
    </row>
    <row r="46" ht="20" customHeight="1" spans="1:25">
      <c r="A46" s="20" t="s">
        <v>60</v>
      </c>
      <c r="B46" s="32">
        <f t="shared" si="88"/>
        <v>0</v>
      </c>
      <c r="C46" s="33">
        <f t="shared" si="89"/>
        <v>0</v>
      </c>
      <c r="D46" s="34">
        <f t="shared" si="90"/>
        <v>0</v>
      </c>
      <c r="E46" s="33">
        <f t="shared" si="91"/>
        <v>0</v>
      </c>
      <c r="F46" s="21">
        <v>0</v>
      </c>
      <c r="G46" s="35">
        <f t="shared" si="92"/>
        <v>0</v>
      </c>
      <c r="H46" s="21">
        <v>0</v>
      </c>
      <c r="I46" s="35">
        <f t="shared" si="93"/>
        <v>0</v>
      </c>
      <c r="J46" s="21">
        <v>0</v>
      </c>
      <c r="K46" s="35">
        <f t="shared" si="94"/>
        <v>0</v>
      </c>
      <c r="L46" s="21">
        <f t="shared" si="95"/>
        <v>0</v>
      </c>
      <c r="M46" s="35">
        <f t="shared" si="96"/>
        <v>0</v>
      </c>
      <c r="N46" s="21">
        <v>0</v>
      </c>
      <c r="O46" s="35">
        <f t="shared" si="97"/>
        <v>0</v>
      </c>
      <c r="P46" s="21">
        <v>0</v>
      </c>
      <c r="Q46" s="35">
        <f t="shared" si="98"/>
        <v>0</v>
      </c>
      <c r="R46" s="21">
        <v>0</v>
      </c>
      <c r="S46" s="41">
        <f t="shared" si="99"/>
        <v>0</v>
      </c>
      <c r="T46" s="35">
        <f t="shared" si="100"/>
        <v>0</v>
      </c>
      <c r="U46" s="35">
        <f t="shared" si="101"/>
        <v>0</v>
      </c>
      <c r="V46" s="35">
        <v>0</v>
      </c>
      <c r="W46" s="35">
        <f t="shared" si="102"/>
        <v>0</v>
      </c>
      <c r="X46" s="35">
        <v>0</v>
      </c>
      <c r="Y46" s="35">
        <f t="shared" si="103"/>
        <v>0</v>
      </c>
    </row>
    <row r="47" ht="20" customHeight="1" spans="1:25">
      <c r="A47" s="20" t="s">
        <v>61</v>
      </c>
      <c r="B47" s="32">
        <f t="shared" si="88"/>
        <v>738</v>
      </c>
      <c r="C47" s="33">
        <f t="shared" si="89"/>
        <v>712.44</v>
      </c>
      <c r="D47" s="34">
        <f t="shared" si="90"/>
        <v>238</v>
      </c>
      <c r="E47" s="33">
        <f t="shared" si="91"/>
        <v>228.6</v>
      </c>
      <c r="F47" s="21">
        <v>67</v>
      </c>
      <c r="G47" s="35">
        <f t="shared" si="92"/>
        <v>72.36</v>
      </c>
      <c r="H47" s="21">
        <v>105</v>
      </c>
      <c r="I47" s="35">
        <f t="shared" si="93"/>
        <v>100.8</v>
      </c>
      <c r="J47" s="21">
        <v>66</v>
      </c>
      <c r="K47" s="35">
        <f t="shared" si="94"/>
        <v>55.44</v>
      </c>
      <c r="L47" s="21">
        <f t="shared" si="95"/>
        <v>500</v>
      </c>
      <c r="M47" s="35">
        <f t="shared" si="96"/>
        <v>483.84</v>
      </c>
      <c r="N47" s="21">
        <v>208</v>
      </c>
      <c r="O47" s="35">
        <f t="shared" si="97"/>
        <v>224.64</v>
      </c>
      <c r="P47" s="21">
        <v>116</v>
      </c>
      <c r="Q47" s="35">
        <f t="shared" si="98"/>
        <v>111.36</v>
      </c>
      <c r="R47" s="21">
        <v>176</v>
      </c>
      <c r="S47" s="41">
        <f t="shared" si="99"/>
        <v>147.84</v>
      </c>
      <c r="T47" s="35">
        <f t="shared" si="100"/>
        <v>341.97</v>
      </c>
      <c r="U47" s="35">
        <f t="shared" si="101"/>
        <v>341.97</v>
      </c>
      <c r="V47" s="35">
        <v>353.78</v>
      </c>
      <c r="W47" s="35">
        <f t="shared" si="102"/>
        <v>-11.8099999999999</v>
      </c>
      <c r="X47" s="35">
        <v>0.720000000000006</v>
      </c>
      <c r="Y47" s="35">
        <f t="shared" si="103"/>
        <v>330.88</v>
      </c>
    </row>
    <row r="48" ht="20" customHeight="1" spans="1:25">
      <c r="A48" s="20" t="s">
        <v>62</v>
      </c>
      <c r="B48" s="32">
        <f t="shared" si="88"/>
        <v>478</v>
      </c>
      <c r="C48" s="33">
        <f t="shared" si="89"/>
        <v>458.76</v>
      </c>
      <c r="D48" s="34">
        <f t="shared" si="90"/>
        <v>162</v>
      </c>
      <c r="E48" s="33">
        <f t="shared" si="91"/>
        <v>149.64</v>
      </c>
      <c r="F48" s="21">
        <v>30</v>
      </c>
      <c r="G48" s="35">
        <f t="shared" si="92"/>
        <v>32.4</v>
      </c>
      <c r="H48" s="21">
        <v>53</v>
      </c>
      <c r="I48" s="35">
        <f t="shared" si="93"/>
        <v>50.88</v>
      </c>
      <c r="J48" s="21">
        <v>79</v>
      </c>
      <c r="K48" s="35">
        <f t="shared" si="94"/>
        <v>66.36</v>
      </c>
      <c r="L48" s="21">
        <f t="shared" si="95"/>
        <v>316</v>
      </c>
      <c r="M48" s="35">
        <f t="shared" si="96"/>
        <v>309.12</v>
      </c>
      <c r="N48" s="21">
        <v>130</v>
      </c>
      <c r="O48" s="35">
        <f t="shared" si="97"/>
        <v>140.4</v>
      </c>
      <c r="P48" s="21">
        <v>104</v>
      </c>
      <c r="Q48" s="35">
        <f t="shared" si="98"/>
        <v>99.84</v>
      </c>
      <c r="R48" s="21">
        <v>82</v>
      </c>
      <c r="S48" s="41">
        <f t="shared" si="99"/>
        <v>68.88</v>
      </c>
      <c r="T48" s="35">
        <f t="shared" si="100"/>
        <v>220.2</v>
      </c>
      <c r="U48" s="35">
        <f t="shared" si="101"/>
        <v>220.2</v>
      </c>
      <c r="V48" s="35">
        <v>223.95</v>
      </c>
      <c r="W48" s="35">
        <f t="shared" si="102"/>
        <v>-3.75</v>
      </c>
      <c r="X48" s="35">
        <v>0.390000000000024</v>
      </c>
      <c r="Y48" s="35">
        <f t="shared" si="103"/>
        <v>216.84</v>
      </c>
    </row>
    <row r="49" ht="20" customHeight="1" spans="1:25">
      <c r="A49" s="20" t="s">
        <v>63</v>
      </c>
      <c r="B49" s="32">
        <f t="shared" si="88"/>
        <v>0</v>
      </c>
      <c r="C49" s="33">
        <f t="shared" si="89"/>
        <v>0</v>
      </c>
      <c r="D49" s="34">
        <f t="shared" si="90"/>
        <v>0</v>
      </c>
      <c r="E49" s="33">
        <f t="shared" si="91"/>
        <v>0</v>
      </c>
      <c r="F49" s="21">
        <v>0</v>
      </c>
      <c r="G49" s="35">
        <f t="shared" si="92"/>
        <v>0</v>
      </c>
      <c r="H49" s="21">
        <v>0</v>
      </c>
      <c r="I49" s="35">
        <f t="shared" si="93"/>
        <v>0</v>
      </c>
      <c r="J49" s="21">
        <v>0</v>
      </c>
      <c r="K49" s="35">
        <f t="shared" si="94"/>
        <v>0</v>
      </c>
      <c r="L49" s="21">
        <f t="shared" si="95"/>
        <v>0</v>
      </c>
      <c r="M49" s="35">
        <f t="shared" si="96"/>
        <v>0</v>
      </c>
      <c r="N49" s="21">
        <v>0</v>
      </c>
      <c r="O49" s="35">
        <f t="shared" si="97"/>
        <v>0</v>
      </c>
      <c r="P49" s="21">
        <v>0</v>
      </c>
      <c r="Q49" s="35">
        <f t="shared" si="98"/>
        <v>0</v>
      </c>
      <c r="R49" s="21">
        <v>0</v>
      </c>
      <c r="S49" s="41">
        <f t="shared" si="99"/>
        <v>0</v>
      </c>
      <c r="T49" s="35">
        <f t="shared" si="100"/>
        <v>0</v>
      </c>
      <c r="U49" s="35">
        <f t="shared" si="101"/>
        <v>0</v>
      </c>
      <c r="V49" s="35">
        <v>0</v>
      </c>
      <c r="W49" s="35">
        <f t="shared" si="102"/>
        <v>0</v>
      </c>
      <c r="X49" s="35">
        <v>0</v>
      </c>
      <c r="Y49" s="35">
        <f t="shared" si="103"/>
        <v>0</v>
      </c>
    </row>
    <row r="50" ht="20" customHeight="1" spans="1:25">
      <c r="A50" s="20" t="s">
        <v>64</v>
      </c>
      <c r="B50" s="32">
        <f t="shared" si="88"/>
        <v>207</v>
      </c>
      <c r="C50" s="33">
        <f t="shared" si="89"/>
        <v>201.24</v>
      </c>
      <c r="D50" s="34">
        <f t="shared" si="90"/>
        <v>82</v>
      </c>
      <c r="E50" s="33">
        <f t="shared" si="91"/>
        <v>77.04</v>
      </c>
      <c r="F50" s="21">
        <v>16</v>
      </c>
      <c r="G50" s="35">
        <f t="shared" si="92"/>
        <v>17.28</v>
      </c>
      <c r="H50" s="21">
        <v>36</v>
      </c>
      <c r="I50" s="35">
        <f t="shared" si="93"/>
        <v>34.56</v>
      </c>
      <c r="J50" s="21">
        <v>30</v>
      </c>
      <c r="K50" s="35">
        <f t="shared" si="94"/>
        <v>25.2</v>
      </c>
      <c r="L50" s="21">
        <f t="shared" si="95"/>
        <v>125</v>
      </c>
      <c r="M50" s="35">
        <f t="shared" si="96"/>
        <v>124.2</v>
      </c>
      <c r="N50" s="21">
        <v>64</v>
      </c>
      <c r="O50" s="35">
        <f t="shared" si="97"/>
        <v>69.12</v>
      </c>
      <c r="P50" s="21">
        <v>32</v>
      </c>
      <c r="Q50" s="35">
        <f t="shared" si="98"/>
        <v>30.72</v>
      </c>
      <c r="R50" s="21">
        <v>29</v>
      </c>
      <c r="S50" s="41">
        <f t="shared" si="99"/>
        <v>24.36</v>
      </c>
      <c r="T50" s="35">
        <f t="shared" si="100"/>
        <v>96.6</v>
      </c>
      <c r="U50" s="35">
        <f t="shared" si="101"/>
        <v>96.6</v>
      </c>
      <c r="V50" s="35">
        <v>102.82</v>
      </c>
      <c r="W50" s="35">
        <f t="shared" si="102"/>
        <v>-6.22</v>
      </c>
      <c r="X50" s="35">
        <v>0.140000000000003</v>
      </c>
      <c r="Y50" s="35">
        <f t="shared" si="103"/>
        <v>90.52</v>
      </c>
    </row>
    <row r="51" ht="20" customHeight="1" spans="1:25">
      <c r="A51" s="13" t="s">
        <v>65</v>
      </c>
      <c r="B51" s="14">
        <f t="shared" ref="B51:Y51" si="105">SUM(B52:B55)</f>
        <v>963</v>
      </c>
      <c r="C51" s="15">
        <f t="shared" si="105"/>
        <v>933.84</v>
      </c>
      <c r="D51" s="14">
        <f t="shared" si="105"/>
        <v>413</v>
      </c>
      <c r="E51" s="15">
        <f t="shared" si="105"/>
        <v>393.6</v>
      </c>
      <c r="F51" s="36">
        <f t="shared" si="105"/>
        <v>86</v>
      </c>
      <c r="G51" s="31">
        <f t="shared" si="105"/>
        <v>92.88</v>
      </c>
      <c r="H51" s="36">
        <f t="shared" si="105"/>
        <v>217</v>
      </c>
      <c r="I51" s="31">
        <f t="shared" si="105"/>
        <v>208.32</v>
      </c>
      <c r="J51" s="36">
        <f t="shared" si="105"/>
        <v>110</v>
      </c>
      <c r="K51" s="31">
        <f t="shared" si="105"/>
        <v>92.4</v>
      </c>
      <c r="L51" s="36">
        <f t="shared" si="105"/>
        <v>550</v>
      </c>
      <c r="M51" s="31">
        <f t="shared" si="105"/>
        <v>540.24</v>
      </c>
      <c r="N51" s="36">
        <f t="shared" si="105"/>
        <v>252</v>
      </c>
      <c r="O51" s="31">
        <f t="shared" si="105"/>
        <v>272.16</v>
      </c>
      <c r="P51" s="36">
        <f t="shared" si="105"/>
        <v>148</v>
      </c>
      <c r="Q51" s="31">
        <f t="shared" si="105"/>
        <v>142.08</v>
      </c>
      <c r="R51" s="36">
        <f t="shared" si="105"/>
        <v>150</v>
      </c>
      <c r="S51" s="31">
        <f t="shared" si="105"/>
        <v>126</v>
      </c>
      <c r="T51" s="31">
        <f t="shared" si="105"/>
        <v>448.24</v>
      </c>
      <c r="U51" s="31">
        <f t="shared" si="105"/>
        <v>448.24</v>
      </c>
      <c r="V51" s="31">
        <f t="shared" si="105"/>
        <v>467.19</v>
      </c>
      <c r="W51" s="31">
        <f t="shared" si="105"/>
        <v>-18.95</v>
      </c>
      <c r="X51" s="31">
        <f t="shared" si="105"/>
        <v>0.980000000000024</v>
      </c>
      <c r="Y51" s="31">
        <f t="shared" si="105"/>
        <v>430.27</v>
      </c>
    </row>
    <row r="52" s="1" customFormat="1" ht="20" customHeight="1" spans="1:25">
      <c r="A52" s="20" t="s">
        <v>66</v>
      </c>
      <c r="B52" s="32">
        <f t="shared" ref="B52:B55" si="106">D52+L52</f>
        <v>124</v>
      </c>
      <c r="C52" s="33">
        <f t="shared" ref="C52:C55" si="107">E52+M52</f>
        <v>123.12</v>
      </c>
      <c r="D52" s="34">
        <f t="shared" ref="D52:D55" si="108">F52+H52+J52</f>
        <v>61</v>
      </c>
      <c r="E52" s="33">
        <f t="shared" ref="E52:E55" si="109">G52+I52+K52</f>
        <v>59.52</v>
      </c>
      <c r="F52" s="21">
        <v>19</v>
      </c>
      <c r="G52" s="35">
        <f t="shared" ref="G52:G55" si="110">ROUND(F52*900*12/10000,2)</f>
        <v>20.52</v>
      </c>
      <c r="H52" s="21">
        <v>31</v>
      </c>
      <c r="I52" s="35">
        <f t="shared" ref="I52:I55" si="111">ROUND(H52*800*12/10000,2)</f>
        <v>29.76</v>
      </c>
      <c r="J52" s="21">
        <v>11</v>
      </c>
      <c r="K52" s="35">
        <f t="shared" ref="K52:K55" si="112">ROUND(J52*700*12/10000,2)</f>
        <v>9.24</v>
      </c>
      <c r="L52" s="21">
        <f t="shared" ref="L52:L55" si="113">N52+P52+R52</f>
        <v>63</v>
      </c>
      <c r="M52" s="35">
        <f t="shared" ref="M52:M55" si="114">O52+Q52+S52</f>
        <v>63.6</v>
      </c>
      <c r="N52" s="21">
        <v>35</v>
      </c>
      <c r="O52" s="35">
        <f t="shared" ref="O52:O55" si="115">ROUND(N52*900*12/10000,2)</f>
        <v>37.8</v>
      </c>
      <c r="P52" s="21">
        <v>19</v>
      </c>
      <c r="Q52" s="35">
        <f t="shared" ref="Q52:Q55" si="116">ROUND(P52*800*12/10000,2)</f>
        <v>18.24</v>
      </c>
      <c r="R52" s="21">
        <v>9</v>
      </c>
      <c r="S52" s="41">
        <f t="shared" ref="S52:S55" si="117">ROUND(R52*700*12/10000,2)</f>
        <v>7.56</v>
      </c>
      <c r="T52" s="35">
        <f t="shared" ref="T52:T55" si="118">ROUND(C52*0.48,2)</f>
        <v>59.1</v>
      </c>
      <c r="U52" s="35">
        <f t="shared" ref="U52:U55" si="119">T52</f>
        <v>59.1</v>
      </c>
      <c r="V52" s="35">
        <v>60.13</v>
      </c>
      <c r="W52" s="35">
        <f t="shared" ref="W52:W55" si="120">U52-V52</f>
        <v>-1.03</v>
      </c>
      <c r="X52" s="35">
        <v>0.1</v>
      </c>
      <c r="Y52" s="35">
        <f t="shared" ref="Y52:Y55" si="121">T52+W52+X52</f>
        <v>58.17</v>
      </c>
    </row>
    <row r="53" s="1" customFormat="1" ht="20" customHeight="1" spans="1:25">
      <c r="A53" s="20" t="s">
        <v>67</v>
      </c>
      <c r="B53" s="32">
        <f t="shared" si="106"/>
        <v>158</v>
      </c>
      <c r="C53" s="33">
        <f t="shared" si="107"/>
        <v>155.76</v>
      </c>
      <c r="D53" s="34">
        <f t="shared" si="108"/>
        <v>62</v>
      </c>
      <c r="E53" s="33">
        <f t="shared" si="109"/>
        <v>61.08</v>
      </c>
      <c r="F53" s="21">
        <v>23</v>
      </c>
      <c r="G53" s="35">
        <f t="shared" si="110"/>
        <v>24.84</v>
      </c>
      <c r="H53" s="21">
        <v>29</v>
      </c>
      <c r="I53" s="35">
        <f t="shared" si="111"/>
        <v>27.84</v>
      </c>
      <c r="J53" s="21">
        <v>10</v>
      </c>
      <c r="K53" s="35">
        <f t="shared" si="112"/>
        <v>8.4</v>
      </c>
      <c r="L53" s="21">
        <f t="shared" si="113"/>
        <v>96</v>
      </c>
      <c r="M53" s="35">
        <f t="shared" si="114"/>
        <v>94.68</v>
      </c>
      <c r="N53" s="21">
        <v>53</v>
      </c>
      <c r="O53" s="35">
        <f t="shared" si="115"/>
        <v>57.24</v>
      </c>
      <c r="P53" s="21">
        <v>11</v>
      </c>
      <c r="Q53" s="35">
        <f t="shared" si="116"/>
        <v>10.56</v>
      </c>
      <c r="R53" s="21">
        <v>32</v>
      </c>
      <c r="S53" s="41">
        <f t="shared" si="117"/>
        <v>26.88</v>
      </c>
      <c r="T53" s="35">
        <f t="shared" si="118"/>
        <v>74.76</v>
      </c>
      <c r="U53" s="35">
        <f t="shared" si="119"/>
        <v>74.76</v>
      </c>
      <c r="V53" s="35">
        <v>79.72</v>
      </c>
      <c r="W53" s="35">
        <f t="shared" si="120"/>
        <v>-4.95999999999999</v>
      </c>
      <c r="X53" s="35">
        <v>0.200000000000006</v>
      </c>
      <c r="Y53" s="35">
        <f t="shared" si="121"/>
        <v>70</v>
      </c>
    </row>
    <row r="54" ht="20" customHeight="1" spans="1:25">
      <c r="A54" s="20" t="s">
        <v>68</v>
      </c>
      <c r="B54" s="32">
        <f t="shared" si="106"/>
        <v>348</v>
      </c>
      <c r="C54" s="33">
        <f t="shared" si="107"/>
        <v>337.56</v>
      </c>
      <c r="D54" s="34">
        <f t="shared" si="108"/>
        <v>117</v>
      </c>
      <c r="E54" s="33">
        <f t="shared" si="109"/>
        <v>111</v>
      </c>
      <c r="F54" s="21">
        <v>23</v>
      </c>
      <c r="G54" s="35">
        <f t="shared" si="110"/>
        <v>24.84</v>
      </c>
      <c r="H54" s="21">
        <v>60</v>
      </c>
      <c r="I54" s="35">
        <f t="shared" si="111"/>
        <v>57.6</v>
      </c>
      <c r="J54" s="21">
        <v>34</v>
      </c>
      <c r="K54" s="35">
        <f t="shared" si="112"/>
        <v>28.56</v>
      </c>
      <c r="L54" s="21">
        <f t="shared" si="113"/>
        <v>231</v>
      </c>
      <c r="M54" s="35">
        <f t="shared" si="114"/>
        <v>226.56</v>
      </c>
      <c r="N54" s="21">
        <v>111</v>
      </c>
      <c r="O54" s="35">
        <f t="shared" si="115"/>
        <v>119.88</v>
      </c>
      <c r="P54" s="21">
        <v>49</v>
      </c>
      <c r="Q54" s="35">
        <f t="shared" si="116"/>
        <v>47.04</v>
      </c>
      <c r="R54" s="21">
        <v>71</v>
      </c>
      <c r="S54" s="41">
        <f t="shared" si="117"/>
        <v>59.64</v>
      </c>
      <c r="T54" s="35">
        <f t="shared" si="118"/>
        <v>162.03</v>
      </c>
      <c r="U54" s="35">
        <f t="shared" si="119"/>
        <v>162.03</v>
      </c>
      <c r="V54" s="35">
        <v>168.71</v>
      </c>
      <c r="W54" s="35">
        <f t="shared" si="120"/>
        <v>-6.68000000000001</v>
      </c>
      <c r="X54" s="35">
        <v>0.45</v>
      </c>
      <c r="Y54" s="35">
        <f t="shared" si="121"/>
        <v>155.8</v>
      </c>
    </row>
    <row r="55" ht="20" customHeight="1" spans="1:25">
      <c r="A55" s="20" t="s">
        <v>69</v>
      </c>
      <c r="B55" s="32">
        <f t="shared" si="106"/>
        <v>333</v>
      </c>
      <c r="C55" s="33">
        <f t="shared" si="107"/>
        <v>317.4</v>
      </c>
      <c r="D55" s="34">
        <f t="shared" si="108"/>
        <v>173</v>
      </c>
      <c r="E55" s="33">
        <f t="shared" si="109"/>
        <v>162</v>
      </c>
      <c r="F55" s="21">
        <v>21</v>
      </c>
      <c r="G55" s="35">
        <f t="shared" si="110"/>
        <v>22.68</v>
      </c>
      <c r="H55" s="21">
        <v>97</v>
      </c>
      <c r="I55" s="35">
        <f t="shared" si="111"/>
        <v>93.12</v>
      </c>
      <c r="J55" s="21">
        <v>55</v>
      </c>
      <c r="K55" s="35">
        <f t="shared" si="112"/>
        <v>46.2</v>
      </c>
      <c r="L55" s="21">
        <f t="shared" si="113"/>
        <v>160</v>
      </c>
      <c r="M55" s="35">
        <f t="shared" si="114"/>
        <v>155.4</v>
      </c>
      <c r="N55" s="21">
        <v>53</v>
      </c>
      <c r="O55" s="35">
        <f t="shared" si="115"/>
        <v>57.24</v>
      </c>
      <c r="P55" s="21">
        <v>69</v>
      </c>
      <c r="Q55" s="35">
        <f t="shared" si="116"/>
        <v>66.24</v>
      </c>
      <c r="R55" s="21">
        <v>38</v>
      </c>
      <c r="S55" s="41">
        <f t="shared" si="117"/>
        <v>31.92</v>
      </c>
      <c r="T55" s="35">
        <f t="shared" si="118"/>
        <v>152.35</v>
      </c>
      <c r="U55" s="35">
        <f t="shared" si="119"/>
        <v>152.35</v>
      </c>
      <c r="V55" s="35">
        <v>158.63</v>
      </c>
      <c r="W55" s="35">
        <f t="shared" si="120"/>
        <v>-6.28</v>
      </c>
      <c r="X55" s="35">
        <v>0.230000000000018</v>
      </c>
      <c r="Y55" s="35">
        <f t="shared" si="121"/>
        <v>146.3</v>
      </c>
    </row>
    <row r="56" ht="20" customHeight="1" spans="1:25">
      <c r="A56" s="13" t="s">
        <v>70</v>
      </c>
      <c r="B56" s="14">
        <f t="shared" ref="B56:Y56" si="122">SUM(B57:B63)</f>
        <v>1881</v>
      </c>
      <c r="C56" s="15">
        <f t="shared" si="122"/>
        <v>1825.2</v>
      </c>
      <c r="D56" s="14">
        <f t="shared" si="122"/>
        <v>643</v>
      </c>
      <c r="E56" s="15">
        <f t="shared" si="122"/>
        <v>618.84</v>
      </c>
      <c r="F56" s="36">
        <f t="shared" si="122"/>
        <v>183</v>
      </c>
      <c r="G56" s="31">
        <f t="shared" si="122"/>
        <v>197.64</v>
      </c>
      <c r="H56" s="36">
        <f t="shared" si="122"/>
        <v>290</v>
      </c>
      <c r="I56" s="31">
        <f t="shared" si="122"/>
        <v>278.4</v>
      </c>
      <c r="J56" s="36">
        <f t="shared" si="122"/>
        <v>170</v>
      </c>
      <c r="K56" s="31">
        <f t="shared" si="122"/>
        <v>142.8</v>
      </c>
      <c r="L56" s="36">
        <f t="shared" si="122"/>
        <v>1238</v>
      </c>
      <c r="M56" s="31">
        <f t="shared" si="122"/>
        <v>1206.36</v>
      </c>
      <c r="N56" s="36">
        <f t="shared" si="122"/>
        <v>530</v>
      </c>
      <c r="O56" s="31">
        <f t="shared" si="122"/>
        <v>572.4</v>
      </c>
      <c r="P56" s="36">
        <f t="shared" si="122"/>
        <v>327</v>
      </c>
      <c r="Q56" s="31">
        <f t="shared" si="122"/>
        <v>313.92</v>
      </c>
      <c r="R56" s="36">
        <f t="shared" si="122"/>
        <v>381</v>
      </c>
      <c r="S56" s="31">
        <f t="shared" si="122"/>
        <v>320.04</v>
      </c>
      <c r="T56" s="31">
        <f t="shared" si="122"/>
        <v>876.11</v>
      </c>
      <c r="U56" s="31">
        <f t="shared" si="122"/>
        <v>876.11</v>
      </c>
      <c r="V56" s="31">
        <f t="shared" si="122"/>
        <v>919.47</v>
      </c>
      <c r="W56" s="31">
        <f t="shared" si="122"/>
        <v>-43.36</v>
      </c>
      <c r="X56" s="31">
        <f t="shared" si="122"/>
        <v>0.870000000000023</v>
      </c>
      <c r="Y56" s="31">
        <f t="shared" si="122"/>
        <v>833.62</v>
      </c>
    </row>
    <row r="57" s="1" customFormat="1" ht="20" customHeight="1" spans="1:25">
      <c r="A57" s="20" t="s">
        <v>71</v>
      </c>
      <c r="B57" s="32">
        <f t="shared" ref="B57:B63" si="123">D57+L57</f>
        <v>231</v>
      </c>
      <c r="C57" s="33">
        <f t="shared" ref="C57:C63" si="124">E57+M57</f>
        <v>228.96</v>
      </c>
      <c r="D57" s="34">
        <f t="shared" ref="D57:D63" si="125">F57+H57+J57</f>
        <v>95</v>
      </c>
      <c r="E57" s="33">
        <f t="shared" ref="E57:E63" si="126">G57+I57+K57</f>
        <v>94.44</v>
      </c>
      <c r="F57" s="21">
        <v>40</v>
      </c>
      <c r="G57" s="35">
        <f t="shared" ref="G57:G63" si="127">ROUND(F57*900*12/10000,2)</f>
        <v>43.2</v>
      </c>
      <c r="H57" s="21">
        <v>42</v>
      </c>
      <c r="I57" s="35">
        <f t="shared" ref="I57:I63" si="128">ROUND(H57*800*12/10000,2)</f>
        <v>40.32</v>
      </c>
      <c r="J57" s="21">
        <v>13</v>
      </c>
      <c r="K57" s="35">
        <f t="shared" ref="K57:K63" si="129">ROUND(J57*700*12/10000,2)</f>
        <v>10.92</v>
      </c>
      <c r="L57" s="21">
        <f t="shared" ref="L57:L63" si="130">N57+P57+R57</f>
        <v>136</v>
      </c>
      <c r="M57" s="35">
        <f t="shared" ref="M57:M63" si="131">O57+Q57+S57</f>
        <v>134.52</v>
      </c>
      <c r="N57" s="21">
        <v>64</v>
      </c>
      <c r="O57" s="35">
        <f t="shared" ref="O57:O63" si="132">ROUND(N57*900*12/10000,2)</f>
        <v>69.12</v>
      </c>
      <c r="P57" s="21">
        <v>41</v>
      </c>
      <c r="Q57" s="35">
        <f t="shared" ref="Q57:Q63" si="133">ROUND(P57*800*12/10000,2)</f>
        <v>39.36</v>
      </c>
      <c r="R57" s="21">
        <v>31</v>
      </c>
      <c r="S57" s="41">
        <f t="shared" ref="S57:S63" si="134">ROUND(R57*700*12/10000,2)</f>
        <v>26.04</v>
      </c>
      <c r="T57" s="35">
        <f t="shared" ref="T57:T63" si="135">ROUND(C57*0.48,2)</f>
        <v>109.9</v>
      </c>
      <c r="U57" s="35">
        <f t="shared" ref="U57:U63" si="136">T57</f>
        <v>109.9</v>
      </c>
      <c r="V57" s="35">
        <v>112.67</v>
      </c>
      <c r="W57" s="35">
        <f t="shared" ref="W57:W63" si="137">U57-V57</f>
        <v>-2.77</v>
      </c>
      <c r="X57" s="35">
        <v>0</v>
      </c>
      <c r="Y57" s="35">
        <f t="shared" ref="Y57:Y63" si="138">T57+W57+X57</f>
        <v>107.13</v>
      </c>
    </row>
    <row r="58" ht="20" customHeight="1" spans="1:25">
      <c r="A58" s="20" t="s">
        <v>72</v>
      </c>
      <c r="B58" s="32">
        <f t="shared" si="123"/>
        <v>593</v>
      </c>
      <c r="C58" s="33">
        <f t="shared" si="124"/>
        <v>568.2</v>
      </c>
      <c r="D58" s="34">
        <f t="shared" si="125"/>
        <v>191</v>
      </c>
      <c r="E58" s="33">
        <f t="shared" si="126"/>
        <v>181.08</v>
      </c>
      <c r="F58" s="21">
        <v>52</v>
      </c>
      <c r="G58" s="35">
        <f t="shared" si="127"/>
        <v>56.16</v>
      </c>
      <c r="H58" s="21">
        <v>68</v>
      </c>
      <c r="I58" s="35">
        <f t="shared" si="128"/>
        <v>65.28</v>
      </c>
      <c r="J58" s="21">
        <v>71</v>
      </c>
      <c r="K58" s="35">
        <f t="shared" si="129"/>
        <v>59.64</v>
      </c>
      <c r="L58" s="21">
        <f t="shared" si="130"/>
        <v>402</v>
      </c>
      <c r="M58" s="35">
        <f t="shared" si="131"/>
        <v>387.12</v>
      </c>
      <c r="N58" s="21">
        <v>164</v>
      </c>
      <c r="O58" s="35">
        <f t="shared" si="132"/>
        <v>177.12</v>
      </c>
      <c r="P58" s="21">
        <v>84</v>
      </c>
      <c r="Q58" s="35">
        <f t="shared" si="133"/>
        <v>80.64</v>
      </c>
      <c r="R58" s="21">
        <v>154</v>
      </c>
      <c r="S58" s="41">
        <f t="shared" si="134"/>
        <v>129.36</v>
      </c>
      <c r="T58" s="35">
        <f t="shared" si="135"/>
        <v>272.74</v>
      </c>
      <c r="U58" s="35">
        <f t="shared" si="136"/>
        <v>272.74</v>
      </c>
      <c r="V58" s="35">
        <v>284.54</v>
      </c>
      <c r="W58" s="35">
        <f t="shared" si="137"/>
        <v>-11.8</v>
      </c>
      <c r="X58" s="35">
        <v>0.340000000000027</v>
      </c>
      <c r="Y58" s="35">
        <f t="shared" si="138"/>
        <v>261.28</v>
      </c>
    </row>
    <row r="59" ht="20" customHeight="1" spans="1:25">
      <c r="A59" s="20" t="s">
        <v>73</v>
      </c>
      <c r="B59" s="32">
        <f t="shared" si="123"/>
        <v>498</v>
      </c>
      <c r="C59" s="33">
        <f t="shared" si="124"/>
        <v>483.72</v>
      </c>
      <c r="D59" s="34">
        <f t="shared" si="125"/>
        <v>182</v>
      </c>
      <c r="E59" s="33">
        <f t="shared" si="126"/>
        <v>175.44</v>
      </c>
      <c r="F59" s="21">
        <v>44</v>
      </c>
      <c r="G59" s="35">
        <f t="shared" si="127"/>
        <v>47.52</v>
      </c>
      <c r="H59" s="21">
        <v>100</v>
      </c>
      <c r="I59" s="35">
        <f t="shared" si="128"/>
        <v>96</v>
      </c>
      <c r="J59" s="21">
        <v>38</v>
      </c>
      <c r="K59" s="35">
        <f t="shared" si="129"/>
        <v>31.92</v>
      </c>
      <c r="L59" s="21">
        <f t="shared" si="130"/>
        <v>316</v>
      </c>
      <c r="M59" s="35">
        <f t="shared" si="131"/>
        <v>308.28</v>
      </c>
      <c r="N59" s="21">
        <v>130</v>
      </c>
      <c r="O59" s="35">
        <f t="shared" si="132"/>
        <v>140.4</v>
      </c>
      <c r="P59" s="21">
        <v>97</v>
      </c>
      <c r="Q59" s="35">
        <f t="shared" si="133"/>
        <v>93.12</v>
      </c>
      <c r="R59" s="21">
        <v>89</v>
      </c>
      <c r="S59" s="41">
        <f t="shared" si="134"/>
        <v>74.76</v>
      </c>
      <c r="T59" s="35">
        <f t="shared" si="135"/>
        <v>232.19</v>
      </c>
      <c r="U59" s="35">
        <f t="shared" si="136"/>
        <v>232.19</v>
      </c>
      <c r="V59" s="35">
        <v>248.89</v>
      </c>
      <c r="W59" s="35">
        <f t="shared" si="137"/>
        <v>-16.7</v>
      </c>
      <c r="X59" s="35">
        <v>0.170000000000002</v>
      </c>
      <c r="Y59" s="35">
        <f t="shared" si="138"/>
        <v>215.66</v>
      </c>
    </row>
    <row r="60" ht="20" customHeight="1" spans="1:25">
      <c r="A60" s="20" t="s">
        <v>74</v>
      </c>
      <c r="B60" s="32">
        <f t="shared" si="123"/>
        <v>17</v>
      </c>
      <c r="C60" s="33">
        <f t="shared" si="124"/>
        <v>15.36</v>
      </c>
      <c r="D60" s="34">
        <f t="shared" si="125"/>
        <v>9</v>
      </c>
      <c r="E60" s="33">
        <f t="shared" si="126"/>
        <v>8.04</v>
      </c>
      <c r="F60" s="21">
        <v>0</v>
      </c>
      <c r="G60" s="35">
        <f t="shared" si="127"/>
        <v>0</v>
      </c>
      <c r="H60" s="21">
        <v>4</v>
      </c>
      <c r="I60" s="35">
        <f t="shared" si="128"/>
        <v>3.84</v>
      </c>
      <c r="J60" s="21">
        <v>5</v>
      </c>
      <c r="K60" s="35">
        <f t="shared" si="129"/>
        <v>4.2</v>
      </c>
      <c r="L60" s="21">
        <f t="shared" si="130"/>
        <v>8</v>
      </c>
      <c r="M60" s="35">
        <f t="shared" si="131"/>
        <v>7.32</v>
      </c>
      <c r="N60" s="21">
        <v>1</v>
      </c>
      <c r="O60" s="35">
        <f t="shared" si="132"/>
        <v>1.08</v>
      </c>
      <c r="P60" s="21">
        <v>3</v>
      </c>
      <c r="Q60" s="35">
        <f t="shared" si="133"/>
        <v>2.88</v>
      </c>
      <c r="R60" s="21">
        <v>4</v>
      </c>
      <c r="S60" s="41">
        <f t="shared" si="134"/>
        <v>3.36</v>
      </c>
      <c r="T60" s="35">
        <f t="shared" si="135"/>
        <v>7.37</v>
      </c>
      <c r="U60" s="35">
        <f t="shared" si="136"/>
        <v>7.37</v>
      </c>
      <c r="V60" s="35">
        <v>8.29</v>
      </c>
      <c r="W60" s="35">
        <f t="shared" si="137"/>
        <v>-0.919999999999999</v>
      </c>
      <c r="X60" s="35">
        <v>-4.44089209850063e-16</v>
      </c>
      <c r="Y60" s="35">
        <f t="shared" si="138"/>
        <v>6.45</v>
      </c>
    </row>
    <row r="61" ht="20" customHeight="1" spans="1:25">
      <c r="A61" s="20" t="s">
        <v>75</v>
      </c>
      <c r="B61" s="32">
        <f t="shared" si="123"/>
        <v>42</v>
      </c>
      <c r="C61" s="33">
        <f t="shared" si="124"/>
        <v>40.56</v>
      </c>
      <c r="D61" s="34">
        <f t="shared" si="125"/>
        <v>16</v>
      </c>
      <c r="E61" s="33">
        <f t="shared" si="126"/>
        <v>15.36</v>
      </c>
      <c r="F61" s="21">
        <v>4</v>
      </c>
      <c r="G61" s="35">
        <f t="shared" si="127"/>
        <v>4.32</v>
      </c>
      <c r="H61" s="21">
        <v>8</v>
      </c>
      <c r="I61" s="35">
        <f t="shared" si="128"/>
        <v>7.68</v>
      </c>
      <c r="J61" s="21">
        <v>4</v>
      </c>
      <c r="K61" s="35">
        <f t="shared" si="129"/>
        <v>3.36</v>
      </c>
      <c r="L61" s="21">
        <f t="shared" si="130"/>
        <v>26</v>
      </c>
      <c r="M61" s="35">
        <f t="shared" si="131"/>
        <v>25.2</v>
      </c>
      <c r="N61" s="21">
        <v>10</v>
      </c>
      <c r="O61" s="35">
        <f t="shared" si="132"/>
        <v>10.8</v>
      </c>
      <c r="P61" s="21">
        <v>8</v>
      </c>
      <c r="Q61" s="35">
        <f t="shared" si="133"/>
        <v>7.68</v>
      </c>
      <c r="R61" s="21">
        <v>8</v>
      </c>
      <c r="S61" s="41">
        <f t="shared" si="134"/>
        <v>6.72</v>
      </c>
      <c r="T61" s="35">
        <f t="shared" si="135"/>
        <v>19.47</v>
      </c>
      <c r="U61" s="35">
        <f t="shared" si="136"/>
        <v>19.47</v>
      </c>
      <c r="V61" s="35">
        <v>21.31</v>
      </c>
      <c r="W61" s="35">
        <f t="shared" si="137"/>
        <v>-1.84</v>
      </c>
      <c r="X61" s="35">
        <v>0.0399999999999993</v>
      </c>
      <c r="Y61" s="35">
        <f t="shared" si="138"/>
        <v>17.67</v>
      </c>
    </row>
    <row r="62" ht="20" customHeight="1" spans="1:25">
      <c r="A62" s="20" t="s">
        <v>76</v>
      </c>
      <c r="B62" s="32">
        <f t="shared" si="123"/>
        <v>226</v>
      </c>
      <c r="C62" s="33">
        <f t="shared" si="124"/>
        <v>217.68</v>
      </c>
      <c r="D62" s="34">
        <f t="shared" si="125"/>
        <v>62</v>
      </c>
      <c r="E62" s="33">
        <f t="shared" si="126"/>
        <v>59.76</v>
      </c>
      <c r="F62" s="21">
        <v>18</v>
      </c>
      <c r="G62" s="35">
        <f t="shared" si="127"/>
        <v>19.44</v>
      </c>
      <c r="H62" s="21">
        <v>28</v>
      </c>
      <c r="I62" s="35">
        <f t="shared" si="128"/>
        <v>26.88</v>
      </c>
      <c r="J62" s="21">
        <v>16</v>
      </c>
      <c r="K62" s="35">
        <f t="shared" si="129"/>
        <v>13.44</v>
      </c>
      <c r="L62" s="21">
        <f t="shared" si="130"/>
        <v>164</v>
      </c>
      <c r="M62" s="35">
        <f t="shared" si="131"/>
        <v>157.92</v>
      </c>
      <c r="N62" s="21">
        <v>59</v>
      </c>
      <c r="O62" s="35">
        <f t="shared" si="132"/>
        <v>63.72</v>
      </c>
      <c r="P62" s="21">
        <v>50</v>
      </c>
      <c r="Q62" s="35">
        <f t="shared" si="133"/>
        <v>48</v>
      </c>
      <c r="R62" s="21">
        <v>55</v>
      </c>
      <c r="S62" s="41">
        <f t="shared" si="134"/>
        <v>46.2</v>
      </c>
      <c r="T62" s="35">
        <f t="shared" si="135"/>
        <v>104.49</v>
      </c>
      <c r="U62" s="35">
        <f t="shared" si="136"/>
        <v>104.49</v>
      </c>
      <c r="V62" s="35">
        <v>108.35</v>
      </c>
      <c r="W62" s="35">
        <f t="shared" si="137"/>
        <v>-3.86</v>
      </c>
      <c r="X62" s="35">
        <v>0.199999999999987</v>
      </c>
      <c r="Y62" s="35">
        <f t="shared" si="138"/>
        <v>100.83</v>
      </c>
    </row>
    <row r="63" ht="20" customHeight="1" spans="1:25">
      <c r="A63" s="20" t="s">
        <v>77</v>
      </c>
      <c r="B63" s="32">
        <f t="shared" si="123"/>
        <v>274</v>
      </c>
      <c r="C63" s="33">
        <f t="shared" si="124"/>
        <v>270.72</v>
      </c>
      <c r="D63" s="34">
        <f t="shared" si="125"/>
        <v>88</v>
      </c>
      <c r="E63" s="33">
        <f t="shared" si="126"/>
        <v>84.72</v>
      </c>
      <c r="F63" s="21">
        <v>25</v>
      </c>
      <c r="G63" s="35">
        <f t="shared" si="127"/>
        <v>27</v>
      </c>
      <c r="H63" s="21">
        <v>40</v>
      </c>
      <c r="I63" s="35">
        <f t="shared" si="128"/>
        <v>38.4</v>
      </c>
      <c r="J63" s="21">
        <v>23</v>
      </c>
      <c r="K63" s="35">
        <f t="shared" si="129"/>
        <v>19.32</v>
      </c>
      <c r="L63" s="21">
        <f t="shared" si="130"/>
        <v>186</v>
      </c>
      <c r="M63" s="35">
        <f t="shared" si="131"/>
        <v>186</v>
      </c>
      <c r="N63" s="21">
        <v>102</v>
      </c>
      <c r="O63" s="35">
        <f t="shared" si="132"/>
        <v>110.16</v>
      </c>
      <c r="P63" s="21">
        <v>44</v>
      </c>
      <c r="Q63" s="35">
        <f t="shared" si="133"/>
        <v>42.24</v>
      </c>
      <c r="R63" s="21">
        <v>40</v>
      </c>
      <c r="S63" s="41">
        <f t="shared" si="134"/>
        <v>33.6</v>
      </c>
      <c r="T63" s="35">
        <f t="shared" si="135"/>
        <v>129.95</v>
      </c>
      <c r="U63" s="35">
        <f t="shared" si="136"/>
        <v>129.95</v>
      </c>
      <c r="V63" s="35">
        <v>135.42</v>
      </c>
      <c r="W63" s="35">
        <f t="shared" si="137"/>
        <v>-5.47</v>
      </c>
      <c r="X63" s="35">
        <v>0.120000000000008</v>
      </c>
      <c r="Y63" s="35">
        <f t="shared" si="138"/>
        <v>124.6</v>
      </c>
    </row>
    <row r="64" s="1" customFormat="1" ht="20" customHeight="1" spans="1:25">
      <c r="A64" s="13" t="s">
        <v>78</v>
      </c>
      <c r="B64" s="14">
        <f t="shared" ref="B64:G64" si="139">SUM(B65:B67)</f>
        <v>1896</v>
      </c>
      <c r="C64" s="15">
        <f t="shared" si="139"/>
        <v>1887.36</v>
      </c>
      <c r="D64" s="14">
        <f t="shared" si="139"/>
        <v>680</v>
      </c>
      <c r="E64" s="15">
        <f t="shared" si="139"/>
        <v>648.12</v>
      </c>
      <c r="F64" s="36">
        <f t="shared" si="139"/>
        <v>159</v>
      </c>
      <c r="G64" s="31">
        <f t="shared" si="139"/>
        <v>171.72</v>
      </c>
      <c r="H64" s="36">
        <f t="shared" ref="H64:Y64" si="140">SUM(H65:H67)</f>
        <v>323</v>
      </c>
      <c r="I64" s="31">
        <f t="shared" si="140"/>
        <v>310.08</v>
      </c>
      <c r="J64" s="36">
        <f t="shared" si="140"/>
        <v>198</v>
      </c>
      <c r="K64" s="31">
        <f t="shared" si="140"/>
        <v>166.32</v>
      </c>
      <c r="L64" s="36">
        <f t="shared" si="140"/>
        <v>1216</v>
      </c>
      <c r="M64" s="31">
        <f t="shared" si="140"/>
        <v>1239.24</v>
      </c>
      <c r="N64" s="36">
        <f t="shared" si="140"/>
        <v>807</v>
      </c>
      <c r="O64" s="31">
        <f t="shared" si="140"/>
        <v>871.56</v>
      </c>
      <c r="P64" s="36">
        <f t="shared" si="140"/>
        <v>201</v>
      </c>
      <c r="Q64" s="31">
        <f t="shared" si="140"/>
        <v>192.96</v>
      </c>
      <c r="R64" s="36">
        <f t="shared" si="140"/>
        <v>208</v>
      </c>
      <c r="S64" s="31">
        <f t="shared" si="140"/>
        <v>174.72</v>
      </c>
      <c r="T64" s="31">
        <f t="shared" si="140"/>
        <v>905.93</v>
      </c>
      <c r="U64" s="31">
        <f t="shared" si="140"/>
        <v>905.93</v>
      </c>
      <c r="V64" s="31">
        <f t="shared" si="140"/>
        <v>998.37</v>
      </c>
      <c r="W64" s="31">
        <f t="shared" si="140"/>
        <v>-92.44</v>
      </c>
      <c r="X64" s="31">
        <f t="shared" si="140"/>
        <v>0.890000000000009</v>
      </c>
      <c r="Y64" s="31">
        <f t="shared" si="140"/>
        <v>814.38</v>
      </c>
    </row>
    <row r="65" ht="20" customHeight="1" spans="1:25">
      <c r="A65" s="20" t="s">
        <v>79</v>
      </c>
      <c r="B65" s="32">
        <f>D65+L65</f>
        <v>840</v>
      </c>
      <c r="C65" s="33">
        <f>E65+M65</f>
        <v>840.84</v>
      </c>
      <c r="D65" s="34">
        <f>F65+H65+J65</f>
        <v>374</v>
      </c>
      <c r="E65" s="33">
        <f>G65+I65+K65</f>
        <v>361.44</v>
      </c>
      <c r="F65" s="21">
        <v>113</v>
      </c>
      <c r="G65" s="35">
        <f>ROUND(F65*900*12/10000,2)</f>
        <v>122.04</v>
      </c>
      <c r="H65" s="21">
        <v>168</v>
      </c>
      <c r="I65" s="35">
        <f>ROUND(H65*800*12/10000,2)</f>
        <v>161.28</v>
      </c>
      <c r="J65" s="21">
        <v>93</v>
      </c>
      <c r="K65" s="35">
        <f>ROUND(J65*700*12/10000,2)</f>
        <v>78.12</v>
      </c>
      <c r="L65" s="21">
        <f>N65+P65+R65</f>
        <v>466</v>
      </c>
      <c r="M65" s="35">
        <f>O65+Q65+S65</f>
        <v>479.4</v>
      </c>
      <c r="N65" s="21">
        <v>328</v>
      </c>
      <c r="O65" s="35">
        <f>ROUND(N65*900*12/10000,2)</f>
        <v>354.24</v>
      </c>
      <c r="P65" s="21">
        <v>77</v>
      </c>
      <c r="Q65" s="35">
        <f>ROUND(P65*800*12/10000,2)</f>
        <v>73.92</v>
      </c>
      <c r="R65" s="21">
        <v>61</v>
      </c>
      <c r="S65" s="41">
        <f>ROUND(R65*700*12/10000,2)</f>
        <v>51.24</v>
      </c>
      <c r="T65" s="35">
        <f>ROUND(C65*0.48,2)</f>
        <v>403.6</v>
      </c>
      <c r="U65" s="35">
        <f>T65</f>
        <v>403.6</v>
      </c>
      <c r="V65" s="35">
        <v>462.07</v>
      </c>
      <c r="W65" s="35">
        <f>U65-V65</f>
        <v>-58.47</v>
      </c>
      <c r="X65" s="35">
        <v>0.250000000000011</v>
      </c>
      <c r="Y65" s="35">
        <f>T65+W65+X65</f>
        <v>345.38</v>
      </c>
    </row>
    <row r="66" ht="20" customHeight="1" spans="1:25">
      <c r="A66" s="20" t="s">
        <v>80</v>
      </c>
      <c r="B66" s="32">
        <f>D66+L66</f>
        <v>334</v>
      </c>
      <c r="C66" s="33">
        <f>E66+M66</f>
        <v>315.6</v>
      </c>
      <c r="D66" s="34">
        <f>F66+H66+J66</f>
        <v>106</v>
      </c>
      <c r="E66" s="33">
        <f>G66+I66+K66</f>
        <v>97.2</v>
      </c>
      <c r="F66" s="21">
        <v>11</v>
      </c>
      <c r="G66" s="35">
        <f>ROUND(F66*900*12/10000,2)</f>
        <v>11.88</v>
      </c>
      <c r="H66" s="21">
        <v>46</v>
      </c>
      <c r="I66" s="35">
        <f>ROUND(H66*800*12/10000,2)</f>
        <v>44.16</v>
      </c>
      <c r="J66" s="21">
        <v>49</v>
      </c>
      <c r="K66" s="35">
        <f>ROUND(J66*700*12/10000,2)</f>
        <v>41.16</v>
      </c>
      <c r="L66" s="21">
        <f>N66+P66+R66</f>
        <v>228</v>
      </c>
      <c r="M66" s="35">
        <f>O66+Q66+S66</f>
        <v>218.4</v>
      </c>
      <c r="N66" s="21">
        <v>92</v>
      </c>
      <c r="O66" s="35">
        <f>ROUND(N66*900*12/10000,2)</f>
        <v>99.36</v>
      </c>
      <c r="P66" s="21">
        <v>40</v>
      </c>
      <c r="Q66" s="35">
        <f>ROUND(P66*800*12/10000,2)</f>
        <v>38.4</v>
      </c>
      <c r="R66" s="21">
        <v>96</v>
      </c>
      <c r="S66" s="41">
        <f>ROUND(R66*700*12/10000,2)</f>
        <v>80.64</v>
      </c>
      <c r="T66" s="35">
        <f>ROUND(C66*0.48,2)</f>
        <v>151.49</v>
      </c>
      <c r="U66" s="35">
        <f>T66</f>
        <v>151.49</v>
      </c>
      <c r="V66" s="35">
        <v>156.5</v>
      </c>
      <c r="W66" s="35">
        <f>U66-V66</f>
        <v>-5.00999999999999</v>
      </c>
      <c r="X66" s="35">
        <v>0.219999999999998</v>
      </c>
      <c r="Y66" s="35">
        <f>T66+W66+X66</f>
        <v>146.7</v>
      </c>
    </row>
    <row r="67" s="1" customFormat="1" ht="20" customHeight="1" spans="1:25">
      <c r="A67" s="20" t="s">
        <v>81</v>
      </c>
      <c r="B67" s="32">
        <f>D67+L67</f>
        <v>722</v>
      </c>
      <c r="C67" s="33">
        <f>E67+M67</f>
        <v>730.92</v>
      </c>
      <c r="D67" s="34">
        <f>F67+H67+J67</f>
        <v>200</v>
      </c>
      <c r="E67" s="33">
        <f>G67+I67+K67</f>
        <v>189.48</v>
      </c>
      <c r="F67" s="21">
        <v>35</v>
      </c>
      <c r="G67" s="35">
        <f>ROUND(F67*900*12/10000,2)</f>
        <v>37.8</v>
      </c>
      <c r="H67" s="21">
        <v>109</v>
      </c>
      <c r="I67" s="35">
        <f>ROUND(H67*800*12/10000,2)</f>
        <v>104.64</v>
      </c>
      <c r="J67" s="21">
        <v>56</v>
      </c>
      <c r="K67" s="35">
        <f>ROUND(J67*700*12/10000,2)</f>
        <v>47.04</v>
      </c>
      <c r="L67" s="21">
        <f>N67+P67+R67</f>
        <v>522</v>
      </c>
      <c r="M67" s="35">
        <f>O67+Q67+S67</f>
        <v>541.44</v>
      </c>
      <c r="N67" s="21">
        <v>387</v>
      </c>
      <c r="O67" s="35">
        <f>ROUND(N67*900*12/10000,2)</f>
        <v>417.96</v>
      </c>
      <c r="P67" s="21">
        <v>84</v>
      </c>
      <c r="Q67" s="35">
        <f>ROUND(P67*800*12/10000,2)</f>
        <v>80.64</v>
      </c>
      <c r="R67" s="21">
        <v>51</v>
      </c>
      <c r="S67" s="41">
        <f>ROUND(R67*700*12/10000,2)</f>
        <v>42.84</v>
      </c>
      <c r="T67" s="35">
        <f>ROUND(C67*0.48,2)</f>
        <v>350.84</v>
      </c>
      <c r="U67" s="35">
        <f>T67</f>
        <v>350.84</v>
      </c>
      <c r="V67" s="35">
        <v>379.8</v>
      </c>
      <c r="W67" s="35">
        <f>U67-V67</f>
        <v>-28.96</v>
      </c>
      <c r="X67" s="35">
        <v>0.42</v>
      </c>
      <c r="Y67" s="35">
        <f>T67+W67+X67</f>
        <v>322.3</v>
      </c>
    </row>
    <row r="68" ht="20" customHeight="1" spans="1:25">
      <c r="A68" s="13" t="s">
        <v>82</v>
      </c>
      <c r="B68" s="14">
        <f t="shared" ref="B68:Y68" si="141">SUM(B69:B72)</f>
        <v>1266</v>
      </c>
      <c r="C68" s="15">
        <f t="shared" si="141"/>
        <v>1207.2</v>
      </c>
      <c r="D68" s="14">
        <f t="shared" si="141"/>
        <v>562</v>
      </c>
      <c r="E68" s="15">
        <f t="shared" si="141"/>
        <v>521.28</v>
      </c>
      <c r="F68" s="36">
        <f t="shared" si="141"/>
        <v>91</v>
      </c>
      <c r="G68" s="31">
        <f t="shared" si="141"/>
        <v>98.28</v>
      </c>
      <c r="H68" s="36">
        <f t="shared" si="141"/>
        <v>228</v>
      </c>
      <c r="I68" s="31">
        <f t="shared" si="141"/>
        <v>218.88</v>
      </c>
      <c r="J68" s="36">
        <f t="shared" si="141"/>
        <v>243</v>
      </c>
      <c r="K68" s="31">
        <f t="shared" si="141"/>
        <v>204.12</v>
      </c>
      <c r="L68" s="36">
        <f t="shared" si="141"/>
        <v>704</v>
      </c>
      <c r="M68" s="31">
        <f t="shared" si="141"/>
        <v>685.92</v>
      </c>
      <c r="N68" s="36">
        <f t="shared" si="141"/>
        <v>327</v>
      </c>
      <c r="O68" s="31">
        <f t="shared" si="141"/>
        <v>353.16</v>
      </c>
      <c r="P68" s="36">
        <f t="shared" si="141"/>
        <v>134</v>
      </c>
      <c r="Q68" s="31">
        <f t="shared" si="141"/>
        <v>128.64</v>
      </c>
      <c r="R68" s="36">
        <f t="shared" si="141"/>
        <v>243</v>
      </c>
      <c r="S68" s="31">
        <f t="shared" si="141"/>
        <v>204.12</v>
      </c>
      <c r="T68" s="31">
        <f t="shared" si="141"/>
        <v>579.45</v>
      </c>
      <c r="U68" s="31">
        <f t="shared" si="141"/>
        <v>579.45</v>
      </c>
      <c r="V68" s="31">
        <f t="shared" si="141"/>
        <v>612.69</v>
      </c>
      <c r="W68" s="31">
        <f t="shared" si="141"/>
        <v>-33.24</v>
      </c>
      <c r="X68" s="31">
        <f t="shared" si="141"/>
        <v>0.909999999999998</v>
      </c>
      <c r="Y68" s="31">
        <f t="shared" si="141"/>
        <v>547.12</v>
      </c>
    </row>
    <row r="69" ht="20" customHeight="1" spans="1:25">
      <c r="A69" s="20" t="s">
        <v>83</v>
      </c>
      <c r="B69" s="32">
        <f>D69+L69</f>
        <v>33</v>
      </c>
      <c r="C69" s="33">
        <f>E69+M69</f>
        <v>30.84</v>
      </c>
      <c r="D69" s="34">
        <f>F69+H69+J69</f>
        <v>12</v>
      </c>
      <c r="E69" s="33">
        <f>G69+I69+K69</f>
        <v>10.8</v>
      </c>
      <c r="F69" s="21">
        <v>2</v>
      </c>
      <c r="G69" s="35">
        <f>ROUND(F69*900*12/10000,2)</f>
        <v>2.16</v>
      </c>
      <c r="H69" s="21">
        <v>2</v>
      </c>
      <c r="I69" s="35">
        <f>ROUND(H69*800*12/10000,2)</f>
        <v>1.92</v>
      </c>
      <c r="J69" s="21">
        <v>8</v>
      </c>
      <c r="K69" s="35">
        <f>ROUND(J69*700*12/10000,2)</f>
        <v>6.72</v>
      </c>
      <c r="L69" s="21">
        <f>N69+P69+R69</f>
        <v>21</v>
      </c>
      <c r="M69" s="35">
        <f>O69+Q69+S69</f>
        <v>20.04</v>
      </c>
      <c r="N69" s="21">
        <v>9</v>
      </c>
      <c r="O69" s="35">
        <f>ROUND(N69*900*12/10000,2)</f>
        <v>9.72</v>
      </c>
      <c r="P69" s="21">
        <v>2</v>
      </c>
      <c r="Q69" s="35">
        <f>ROUND(P69*800*12/10000,2)</f>
        <v>1.92</v>
      </c>
      <c r="R69" s="21">
        <v>10</v>
      </c>
      <c r="S69" s="41">
        <f>ROUND(R69*700*12/10000,2)</f>
        <v>8.4</v>
      </c>
      <c r="T69" s="35">
        <f>ROUND(C69*0.48,2)</f>
        <v>14.8</v>
      </c>
      <c r="U69" s="35">
        <f>T69</f>
        <v>14.8</v>
      </c>
      <c r="V69" s="35">
        <v>16.19</v>
      </c>
      <c r="W69" s="35">
        <f>U69-V69</f>
        <v>-1.39</v>
      </c>
      <c r="X69" s="35">
        <v>0.0200000000000031</v>
      </c>
      <c r="Y69" s="35">
        <f>T69+W69+X69</f>
        <v>13.43</v>
      </c>
    </row>
    <row r="70" ht="20" customHeight="1" spans="1:25">
      <c r="A70" s="20" t="s">
        <v>84</v>
      </c>
      <c r="B70" s="32">
        <f>D70+L70</f>
        <v>130</v>
      </c>
      <c r="C70" s="33">
        <f>E70+M70</f>
        <v>126.36</v>
      </c>
      <c r="D70" s="34">
        <f>F70+H70+J70</f>
        <v>45</v>
      </c>
      <c r="E70" s="33">
        <f>G70+I70+K70</f>
        <v>42.36</v>
      </c>
      <c r="F70" s="21">
        <v>8</v>
      </c>
      <c r="G70" s="35">
        <f>ROUND(F70*900*12/10000,2)</f>
        <v>8.64</v>
      </c>
      <c r="H70" s="21">
        <v>22</v>
      </c>
      <c r="I70" s="35">
        <f>ROUND(H70*800*12/10000,2)</f>
        <v>21.12</v>
      </c>
      <c r="J70" s="21">
        <v>15</v>
      </c>
      <c r="K70" s="35">
        <f>ROUND(J70*700*12/10000,2)</f>
        <v>12.6</v>
      </c>
      <c r="L70" s="21">
        <f>N70+P70+R70</f>
        <v>85</v>
      </c>
      <c r="M70" s="35">
        <f>O70+Q70+S70</f>
        <v>84</v>
      </c>
      <c r="N70" s="21">
        <v>45</v>
      </c>
      <c r="O70" s="35">
        <f>ROUND(N70*900*12/10000,2)</f>
        <v>48.6</v>
      </c>
      <c r="P70" s="21">
        <v>15</v>
      </c>
      <c r="Q70" s="35">
        <f>ROUND(P70*800*12/10000,2)</f>
        <v>14.4</v>
      </c>
      <c r="R70" s="21">
        <v>25</v>
      </c>
      <c r="S70" s="41">
        <f>ROUND(R70*700*12/10000,2)</f>
        <v>21</v>
      </c>
      <c r="T70" s="35">
        <f>ROUND(C70*0.48,2)</f>
        <v>60.65</v>
      </c>
      <c r="U70" s="35">
        <f>T70</f>
        <v>60.65</v>
      </c>
      <c r="V70" s="35">
        <v>63.01</v>
      </c>
      <c r="W70" s="35">
        <f>U70-V70</f>
        <v>-2.36</v>
      </c>
      <c r="X70" s="35">
        <v>0.0800000000000112</v>
      </c>
      <c r="Y70" s="35">
        <f>T70+W70+X70</f>
        <v>58.37</v>
      </c>
    </row>
    <row r="71" ht="20" customHeight="1" spans="1:25">
      <c r="A71" s="20" t="s">
        <v>85</v>
      </c>
      <c r="B71" s="32">
        <f>D71+L71</f>
        <v>766</v>
      </c>
      <c r="C71" s="33">
        <f>E71+M71</f>
        <v>730.32</v>
      </c>
      <c r="D71" s="34">
        <f>F71+H71+J71</f>
        <v>329</v>
      </c>
      <c r="E71" s="33">
        <f>G71+I71+K71</f>
        <v>305.04</v>
      </c>
      <c r="F71" s="21">
        <v>51</v>
      </c>
      <c r="G71" s="35">
        <f>ROUND(F71*900*12/10000,2)</f>
        <v>55.08</v>
      </c>
      <c r="H71" s="21">
        <v>137</v>
      </c>
      <c r="I71" s="35">
        <f>ROUND(H71*800*12/10000,2)</f>
        <v>131.52</v>
      </c>
      <c r="J71" s="21">
        <v>141</v>
      </c>
      <c r="K71" s="35">
        <f>ROUND(J71*700*12/10000,2)</f>
        <v>118.44</v>
      </c>
      <c r="L71" s="21">
        <f>N71+P71+R71</f>
        <v>437</v>
      </c>
      <c r="M71" s="35">
        <f>O71+Q71+S71</f>
        <v>425.28</v>
      </c>
      <c r="N71" s="21">
        <v>205</v>
      </c>
      <c r="O71" s="35">
        <f>ROUND(N71*900*12/10000,2)</f>
        <v>221.4</v>
      </c>
      <c r="P71" s="21">
        <v>75</v>
      </c>
      <c r="Q71" s="35">
        <f>ROUND(P71*800*12/10000,2)</f>
        <v>72</v>
      </c>
      <c r="R71" s="21">
        <v>157</v>
      </c>
      <c r="S71" s="41">
        <f>ROUND(R71*700*12/10000,2)</f>
        <v>131.88</v>
      </c>
      <c r="T71" s="35">
        <f>ROUND(C71*0.48,2)</f>
        <v>350.55</v>
      </c>
      <c r="U71" s="35">
        <f>T71</f>
        <v>350.55</v>
      </c>
      <c r="V71" s="35">
        <v>373.02</v>
      </c>
      <c r="W71" s="35">
        <f>U71-V71</f>
        <v>-22.47</v>
      </c>
      <c r="X71" s="35">
        <v>0.57</v>
      </c>
      <c r="Y71" s="35">
        <f>T71+W71+X71</f>
        <v>328.65</v>
      </c>
    </row>
    <row r="72" ht="20" customHeight="1" spans="1:25">
      <c r="A72" s="20" t="s">
        <v>86</v>
      </c>
      <c r="B72" s="32">
        <f>D72+L72</f>
        <v>337</v>
      </c>
      <c r="C72" s="33">
        <f>E72+M72</f>
        <v>319.68</v>
      </c>
      <c r="D72" s="34">
        <f>F72+H72+J72</f>
        <v>176</v>
      </c>
      <c r="E72" s="33">
        <f>G72+I72+K72</f>
        <v>163.08</v>
      </c>
      <c r="F72" s="21">
        <v>30</v>
      </c>
      <c r="G72" s="35">
        <f>ROUND(F72*900*12/10000,2)</f>
        <v>32.4</v>
      </c>
      <c r="H72" s="21">
        <v>67</v>
      </c>
      <c r="I72" s="35">
        <f>ROUND(H72*800*12/10000,2)</f>
        <v>64.32</v>
      </c>
      <c r="J72" s="21">
        <v>79</v>
      </c>
      <c r="K72" s="35">
        <f>ROUND(J72*700*12/10000,2)</f>
        <v>66.36</v>
      </c>
      <c r="L72" s="21">
        <f>N72+P72+R72</f>
        <v>161</v>
      </c>
      <c r="M72" s="35">
        <f>O72+Q72+S72</f>
        <v>156.6</v>
      </c>
      <c r="N72" s="21">
        <v>68</v>
      </c>
      <c r="O72" s="35">
        <f>ROUND(N72*900*12/10000,2)</f>
        <v>73.44</v>
      </c>
      <c r="P72" s="21">
        <v>42</v>
      </c>
      <c r="Q72" s="35">
        <f>ROUND(P72*800*12/10000,2)</f>
        <v>40.32</v>
      </c>
      <c r="R72" s="21">
        <v>51</v>
      </c>
      <c r="S72" s="41">
        <f>ROUND(R72*700*12/10000,2)</f>
        <v>42.84</v>
      </c>
      <c r="T72" s="35">
        <f>ROUND(C72*0.48,2)</f>
        <v>153.45</v>
      </c>
      <c r="U72" s="35">
        <f>T72</f>
        <v>153.45</v>
      </c>
      <c r="V72" s="35">
        <v>160.47</v>
      </c>
      <c r="W72" s="35">
        <f>U72-V72</f>
        <v>-7.02000000000001</v>
      </c>
      <c r="X72" s="35">
        <v>0.239999999999984</v>
      </c>
      <c r="Y72" s="35">
        <f>T72+W72+X72</f>
        <v>146.67</v>
      </c>
    </row>
    <row r="73" ht="20" customHeight="1" spans="1:25">
      <c r="A73" s="13" t="s">
        <v>87</v>
      </c>
      <c r="B73" s="14">
        <f t="shared" ref="B73:Y73" si="142">SUM(B74:B78)</f>
        <v>2302</v>
      </c>
      <c r="C73" s="15">
        <f t="shared" si="142"/>
        <v>2212.68</v>
      </c>
      <c r="D73" s="30">
        <f t="shared" si="142"/>
        <v>1302</v>
      </c>
      <c r="E73" s="15">
        <f t="shared" si="142"/>
        <v>1227.24</v>
      </c>
      <c r="F73" s="18">
        <f t="shared" si="142"/>
        <v>271</v>
      </c>
      <c r="G73" s="31">
        <f t="shared" si="142"/>
        <v>292.68</v>
      </c>
      <c r="H73" s="18">
        <f t="shared" si="142"/>
        <v>571</v>
      </c>
      <c r="I73" s="31">
        <f t="shared" si="142"/>
        <v>548.16</v>
      </c>
      <c r="J73" s="18">
        <f t="shared" si="142"/>
        <v>460</v>
      </c>
      <c r="K73" s="31">
        <f t="shared" si="142"/>
        <v>386.4</v>
      </c>
      <c r="L73" s="18">
        <f t="shared" si="142"/>
        <v>1000</v>
      </c>
      <c r="M73" s="31">
        <f t="shared" si="142"/>
        <v>985.44</v>
      </c>
      <c r="N73" s="18">
        <f t="shared" si="142"/>
        <v>506</v>
      </c>
      <c r="O73" s="31">
        <f t="shared" si="142"/>
        <v>546.48</v>
      </c>
      <c r="P73" s="18">
        <f t="shared" si="142"/>
        <v>200</v>
      </c>
      <c r="Q73" s="31">
        <f t="shared" si="142"/>
        <v>192</v>
      </c>
      <c r="R73" s="18">
        <f t="shared" si="142"/>
        <v>294</v>
      </c>
      <c r="S73" s="31">
        <f t="shared" si="142"/>
        <v>246.96</v>
      </c>
      <c r="T73" s="31">
        <f t="shared" si="142"/>
        <v>1062.08</v>
      </c>
      <c r="U73" s="31">
        <f t="shared" si="142"/>
        <v>1062.08</v>
      </c>
      <c r="V73" s="31">
        <f t="shared" si="142"/>
        <v>1100.84</v>
      </c>
      <c r="W73" s="31">
        <f t="shared" si="142"/>
        <v>-38.76</v>
      </c>
      <c r="X73" s="31">
        <f t="shared" si="142"/>
        <v>2.05999999999997</v>
      </c>
      <c r="Y73" s="31">
        <f t="shared" si="142"/>
        <v>1025.38</v>
      </c>
    </row>
    <row r="74" ht="20" customHeight="1" spans="1:25">
      <c r="A74" s="20" t="s">
        <v>88</v>
      </c>
      <c r="B74" s="32">
        <f t="shared" ref="B74:B78" si="143">D74+L74</f>
        <v>256</v>
      </c>
      <c r="C74" s="33">
        <f t="shared" ref="C74:C78" si="144">E74+M74</f>
        <v>245.52</v>
      </c>
      <c r="D74" s="34">
        <f t="shared" ref="D74:D78" si="145">F74+H74+J74</f>
        <v>138</v>
      </c>
      <c r="E74" s="33">
        <f t="shared" ref="E74:E78" si="146">G74+I74+K74</f>
        <v>126.12</v>
      </c>
      <c r="F74" s="21">
        <v>21</v>
      </c>
      <c r="G74" s="35">
        <f t="shared" ref="G74:G78" si="147">ROUND(F74*900*12/10000,2)</f>
        <v>22.68</v>
      </c>
      <c r="H74" s="21">
        <v>43</v>
      </c>
      <c r="I74" s="35">
        <f t="shared" ref="I74:I78" si="148">ROUND(H74*800*12/10000,2)</f>
        <v>41.28</v>
      </c>
      <c r="J74" s="21">
        <v>74</v>
      </c>
      <c r="K74" s="35">
        <f t="shared" ref="K74:K78" si="149">ROUND(J74*700*12/10000,2)</f>
        <v>62.16</v>
      </c>
      <c r="L74" s="21">
        <f t="shared" ref="L74:L78" si="150">N74+P74+R74</f>
        <v>118</v>
      </c>
      <c r="M74" s="35">
        <f t="shared" ref="M74:M78" si="151">O74+Q74+S74</f>
        <v>119.4</v>
      </c>
      <c r="N74" s="21">
        <v>76</v>
      </c>
      <c r="O74" s="35">
        <f t="shared" ref="O74:O78" si="152">ROUND(N74*900*12/10000,2)</f>
        <v>82.08</v>
      </c>
      <c r="P74" s="21">
        <v>17</v>
      </c>
      <c r="Q74" s="35">
        <f t="shared" ref="Q74:Q78" si="153">ROUND(P74*800*12/10000,2)</f>
        <v>16.32</v>
      </c>
      <c r="R74" s="21">
        <v>25</v>
      </c>
      <c r="S74" s="41">
        <f t="shared" ref="S74:S78" si="154">ROUND(R74*700*12/10000,2)</f>
        <v>21</v>
      </c>
      <c r="T74" s="35">
        <f t="shared" ref="T74:T78" si="155">ROUND(C74*0.48,2)</f>
        <v>117.85</v>
      </c>
      <c r="U74" s="35">
        <f t="shared" ref="U74:U78" si="156">T74</f>
        <v>117.85</v>
      </c>
      <c r="V74" s="35">
        <v>119.23</v>
      </c>
      <c r="W74" s="35">
        <f t="shared" ref="W74:W78" si="157">U74-V74</f>
        <v>-1.38000000000001</v>
      </c>
      <c r="X74" s="35">
        <v>0.349999999999994</v>
      </c>
      <c r="Y74" s="35">
        <f t="shared" ref="Y74:Y78" si="158">T74+W74+X74</f>
        <v>116.82</v>
      </c>
    </row>
    <row r="75" ht="20" customHeight="1" spans="1:25">
      <c r="A75" s="20" t="s">
        <v>89</v>
      </c>
      <c r="B75" s="32">
        <f t="shared" si="143"/>
        <v>521</v>
      </c>
      <c r="C75" s="33">
        <f t="shared" si="144"/>
        <v>492.72</v>
      </c>
      <c r="D75" s="34">
        <f t="shared" si="145"/>
        <v>273</v>
      </c>
      <c r="E75" s="33">
        <f t="shared" si="146"/>
        <v>253.92</v>
      </c>
      <c r="F75" s="21">
        <v>48</v>
      </c>
      <c r="G75" s="35">
        <f t="shared" si="147"/>
        <v>51.84</v>
      </c>
      <c r="H75" s="21">
        <v>109</v>
      </c>
      <c r="I75" s="35">
        <f t="shared" si="148"/>
        <v>104.64</v>
      </c>
      <c r="J75" s="21">
        <v>116</v>
      </c>
      <c r="K75" s="35">
        <f t="shared" si="149"/>
        <v>97.44</v>
      </c>
      <c r="L75" s="21">
        <f t="shared" si="150"/>
        <v>248</v>
      </c>
      <c r="M75" s="35">
        <f t="shared" si="151"/>
        <v>238.8</v>
      </c>
      <c r="N75" s="21">
        <v>102</v>
      </c>
      <c r="O75" s="35">
        <f t="shared" si="152"/>
        <v>110.16</v>
      </c>
      <c r="P75" s="21">
        <v>50</v>
      </c>
      <c r="Q75" s="35">
        <f t="shared" si="153"/>
        <v>48</v>
      </c>
      <c r="R75" s="21">
        <v>96</v>
      </c>
      <c r="S75" s="41">
        <f t="shared" si="154"/>
        <v>80.64</v>
      </c>
      <c r="T75" s="35">
        <f t="shared" si="155"/>
        <v>236.51</v>
      </c>
      <c r="U75" s="35">
        <f t="shared" si="156"/>
        <v>236.51</v>
      </c>
      <c r="V75" s="35">
        <v>245.95</v>
      </c>
      <c r="W75" s="35">
        <f t="shared" si="157"/>
        <v>-9.44</v>
      </c>
      <c r="X75" s="35">
        <v>0.72</v>
      </c>
      <c r="Y75" s="35">
        <f t="shared" si="158"/>
        <v>227.79</v>
      </c>
    </row>
    <row r="76" ht="20" customHeight="1" spans="1:25">
      <c r="A76" s="20" t="s">
        <v>90</v>
      </c>
      <c r="B76" s="32">
        <f t="shared" si="143"/>
        <v>237</v>
      </c>
      <c r="C76" s="33">
        <f t="shared" si="144"/>
        <v>227.76</v>
      </c>
      <c r="D76" s="34">
        <f t="shared" si="145"/>
        <v>125</v>
      </c>
      <c r="E76" s="33">
        <f t="shared" si="146"/>
        <v>119.16</v>
      </c>
      <c r="F76" s="21">
        <v>35</v>
      </c>
      <c r="G76" s="35">
        <f t="shared" si="147"/>
        <v>37.8</v>
      </c>
      <c r="H76" s="21">
        <v>48</v>
      </c>
      <c r="I76" s="35">
        <f t="shared" si="148"/>
        <v>46.08</v>
      </c>
      <c r="J76" s="21">
        <v>42</v>
      </c>
      <c r="K76" s="35">
        <f t="shared" si="149"/>
        <v>35.28</v>
      </c>
      <c r="L76" s="21">
        <f t="shared" si="150"/>
        <v>112</v>
      </c>
      <c r="M76" s="35">
        <f t="shared" si="151"/>
        <v>108.6</v>
      </c>
      <c r="N76" s="21">
        <v>50</v>
      </c>
      <c r="O76" s="35">
        <f t="shared" si="152"/>
        <v>54</v>
      </c>
      <c r="P76" s="21">
        <v>21</v>
      </c>
      <c r="Q76" s="35">
        <f t="shared" si="153"/>
        <v>20.16</v>
      </c>
      <c r="R76" s="21">
        <v>41</v>
      </c>
      <c r="S76" s="41">
        <f t="shared" si="154"/>
        <v>34.44</v>
      </c>
      <c r="T76" s="35">
        <f t="shared" si="155"/>
        <v>109.32</v>
      </c>
      <c r="U76" s="35">
        <f t="shared" si="156"/>
        <v>109.32</v>
      </c>
      <c r="V76" s="35">
        <v>113.47</v>
      </c>
      <c r="W76" s="35">
        <f t="shared" si="157"/>
        <v>-4.15000000000001</v>
      </c>
      <c r="X76" s="35">
        <v>0.180000000000008</v>
      </c>
      <c r="Y76" s="35">
        <f t="shared" si="158"/>
        <v>105.35</v>
      </c>
    </row>
    <row r="77" ht="20" customHeight="1" spans="1:25">
      <c r="A77" s="20" t="s">
        <v>91</v>
      </c>
      <c r="B77" s="32">
        <f t="shared" si="143"/>
        <v>769</v>
      </c>
      <c r="C77" s="33">
        <f t="shared" si="144"/>
        <v>736.8</v>
      </c>
      <c r="D77" s="34">
        <f t="shared" si="145"/>
        <v>464</v>
      </c>
      <c r="E77" s="33">
        <f t="shared" si="146"/>
        <v>440.4</v>
      </c>
      <c r="F77" s="21">
        <v>103</v>
      </c>
      <c r="G77" s="35">
        <f t="shared" si="147"/>
        <v>111.24</v>
      </c>
      <c r="H77" s="21">
        <v>216</v>
      </c>
      <c r="I77" s="35">
        <f t="shared" si="148"/>
        <v>207.36</v>
      </c>
      <c r="J77" s="21">
        <v>145</v>
      </c>
      <c r="K77" s="35">
        <f t="shared" si="149"/>
        <v>121.8</v>
      </c>
      <c r="L77" s="21">
        <f t="shared" si="150"/>
        <v>305</v>
      </c>
      <c r="M77" s="35">
        <f t="shared" si="151"/>
        <v>296.4</v>
      </c>
      <c r="N77" s="21">
        <v>135</v>
      </c>
      <c r="O77" s="35">
        <f t="shared" si="152"/>
        <v>145.8</v>
      </c>
      <c r="P77" s="21">
        <v>65</v>
      </c>
      <c r="Q77" s="35">
        <f t="shared" si="153"/>
        <v>62.4</v>
      </c>
      <c r="R77" s="21">
        <v>105</v>
      </c>
      <c r="S77" s="41">
        <f t="shared" si="154"/>
        <v>88.2</v>
      </c>
      <c r="T77" s="35">
        <f t="shared" si="155"/>
        <v>353.66</v>
      </c>
      <c r="U77" s="35">
        <f t="shared" si="156"/>
        <v>353.66</v>
      </c>
      <c r="V77" s="35">
        <v>366.68</v>
      </c>
      <c r="W77" s="35">
        <f t="shared" si="157"/>
        <v>-13.02</v>
      </c>
      <c r="X77" s="35">
        <v>0.129999999999978</v>
      </c>
      <c r="Y77" s="35">
        <f t="shared" si="158"/>
        <v>340.77</v>
      </c>
    </row>
    <row r="78" ht="20" customHeight="1" spans="1:25">
      <c r="A78" s="20" t="s">
        <v>92</v>
      </c>
      <c r="B78" s="32">
        <f t="shared" si="143"/>
        <v>519</v>
      </c>
      <c r="C78" s="33">
        <f t="shared" si="144"/>
        <v>509.88</v>
      </c>
      <c r="D78" s="34">
        <f t="shared" si="145"/>
        <v>302</v>
      </c>
      <c r="E78" s="33">
        <f t="shared" si="146"/>
        <v>287.64</v>
      </c>
      <c r="F78" s="21">
        <v>64</v>
      </c>
      <c r="G78" s="35">
        <f t="shared" si="147"/>
        <v>69.12</v>
      </c>
      <c r="H78" s="21">
        <v>155</v>
      </c>
      <c r="I78" s="35">
        <f t="shared" si="148"/>
        <v>148.8</v>
      </c>
      <c r="J78" s="21">
        <v>83</v>
      </c>
      <c r="K78" s="35">
        <f t="shared" si="149"/>
        <v>69.72</v>
      </c>
      <c r="L78" s="21">
        <f t="shared" si="150"/>
        <v>217</v>
      </c>
      <c r="M78" s="35">
        <f t="shared" si="151"/>
        <v>222.24</v>
      </c>
      <c r="N78" s="21">
        <v>143</v>
      </c>
      <c r="O78" s="35">
        <f t="shared" si="152"/>
        <v>154.44</v>
      </c>
      <c r="P78" s="21">
        <v>47</v>
      </c>
      <c r="Q78" s="35">
        <f t="shared" si="153"/>
        <v>45.12</v>
      </c>
      <c r="R78" s="21">
        <v>27</v>
      </c>
      <c r="S78" s="41">
        <f t="shared" si="154"/>
        <v>22.68</v>
      </c>
      <c r="T78" s="35">
        <f t="shared" si="155"/>
        <v>244.74</v>
      </c>
      <c r="U78" s="35">
        <f t="shared" si="156"/>
        <v>244.74</v>
      </c>
      <c r="V78" s="35">
        <v>255.51</v>
      </c>
      <c r="W78" s="35">
        <f t="shared" si="157"/>
        <v>-10.77</v>
      </c>
      <c r="X78" s="35">
        <v>0.679999999999993</v>
      </c>
      <c r="Y78" s="35">
        <f t="shared" si="158"/>
        <v>234.65</v>
      </c>
    </row>
    <row r="79" s="1" customFormat="1" ht="20" customHeight="1" spans="1:25">
      <c r="A79" s="13" t="s">
        <v>93</v>
      </c>
      <c r="B79" s="14">
        <f t="shared" ref="B79:Y79" si="159">SUM(B80:B82)</f>
        <v>1276</v>
      </c>
      <c r="C79" s="15">
        <f t="shared" si="159"/>
        <v>1216.08</v>
      </c>
      <c r="D79" s="14">
        <f t="shared" si="159"/>
        <v>644</v>
      </c>
      <c r="E79" s="15">
        <f t="shared" si="159"/>
        <v>601.2</v>
      </c>
      <c r="F79" s="36">
        <f t="shared" si="159"/>
        <v>122</v>
      </c>
      <c r="G79" s="31">
        <f t="shared" si="159"/>
        <v>131.76</v>
      </c>
      <c r="H79" s="36">
        <f t="shared" si="159"/>
        <v>258</v>
      </c>
      <c r="I79" s="31">
        <f t="shared" si="159"/>
        <v>247.68</v>
      </c>
      <c r="J79" s="36">
        <f t="shared" si="159"/>
        <v>264</v>
      </c>
      <c r="K79" s="31">
        <f t="shared" si="159"/>
        <v>221.76</v>
      </c>
      <c r="L79" s="36">
        <f t="shared" si="159"/>
        <v>632</v>
      </c>
      <c r="M79" s="31">
        <f t="shared" si="159"/>
        <v>614.88</v>
      </c>
      <c r="N79" s="36">
        <f t="shared" si="159"/>
        <v>280</v>
      </c>
      <c r="O79" s="31">
        <f t="shared" si="159"/>
        <v>302.4</v>
      </c>
      <c r="P79" s="36">
        <f t="shared" si="159"/>
        <v>140</v>
      </c>
      <c r="Q79" s="31">
        <f t="shared" si="159"/>
        <v>134.4</v>
      </c>
      <c r="R79" s="36">
        <f t="shared" si="159"/>
        <v>212</v>
      </c>
      <c r="S79" s="31">
        <f t="shared" si="159"/>
        <v>178.08</v>
      </c>
      <c r="T79" s="31">
        <f t="shared" si="159"/>
        <v>583.73</v>
      </c>
      <c r="U79" s="31">
        <f t="shared" si="159"/>
        <v>583.73</v>
      </c>
      <c r="V79" s="31">
        <f t="shared" si="159"/>
        <v>599.97</v>
      </c>
      <c r="W79" s="31">
        <f t="shared" si="159"/>
        <v>-16.24</v>
      </c>
      <c r="X79" s="31">
        <f t="shared" si="159"/>
        <v>1.27000000000002</v>
      </c>
      <c r="Y79" s="31">
        <f t="shared" si="159"/>
        <v>568.76</v>
      </c>
    </row>
    <row r="80" s="1" customFormat="1" ht="20" customHeight="1" spans="1:25">
      <c r="A80" s="20" t="s">
        <v>94</v>
      </c>
      <c r="B80" s="32">
        <f t="shared" ref="B80:B82" si="160">D80+L80</f>
        <v>65</v>
      </c>
      <c r="C80" s="33">
        <f t="shared" ref="C80:C82" si="161">E80+M80</f>
        <v>60.72</v>
      </c>
      <c r="D80" s="34">
        <f t="shared" ref="D80:D82" si="162">F80+H80+J80</f>
        <v>25</v>
      </c>
      <c r="E80" s="33">
        <f t="shared" ref="E80:E82" si="163">G80+I80+K80</f>
        <v>22.8</v>
      </c>
      <c r="F80" s="21">
        <v>1</v>
      </c>
      <c r="G80" s="35">
        <f t="shared" ref="G80:G82" si="164">ROUND(F80*900*12/10000,2)</f>
        <v>1.08</v>
      </c>
      <c r="H80" s="21">
        <v>13</v>
      </c>
      <c r="I80" s="35">
        <f t="shared" ref="I80:I82" si="165">ROUND(H80*800*12/10000,2)</f>
        <v>12.48</v>
      </c>
      <c r="J80" s="21">
        <v>11</v>
      </c>
      <c r="K80" s="35">
        <f t="shared" ref="K80:K82" si="166">ROUND(J80*700*12/10000,2)</f>
        <v>9.24</v>
      </c>
      <c r="L80" s="21">
        <f t="shared" ref="L80:L82" si="167">N80+P80+R80</f>
        <v>40</v>
      </c>
      <c r="M80" s="35">
        <f t="shared" ref="M80:M82" si="168">O80+Q80+S80</f>
        <v>37.92</v>
      </c>
      <c r="N80" s="21">
        <v>17</v>
      </c>
      <c r="O80" s="35">
        <f t="shared" ref="O80:O82" si="169">ROUND(N80*900*12/10000,2)</f>
        <v>18.36</v>
      </c>
      <c r="P80" s="21">
        <v>2</v>
      </c>
      <c r="Q80" s="35">
        <f t="shared" ref="Q80:Q82" si="170">ROUND(P80*800*12/10000,2)</f>
        <v>1.92</v>
      </c>
      <c r="R80" s="21">
        <v>21</v>
      </c>
      <c r="S80" s="41">
        <f t="shared" ref="S80:S82" si="171">ROUND(R80*700*12/10000,2)</f>
        <v>17.64</v>
      </c>
      <c r="T80" s="35">
        <f t="shared" ref="T80:T82" si="172">ROUND(C80*0.48,2)</f>
        <v>29.15</v>
      </c>
      <c r="U80" s="35">
        <f t="shared" ref="U80:U82" si="173">T80</f>
        <v>29.15</v>
      </c>
      <c r="V80" s="35">
        <v>30.36</v>
      </c>
      <c r="W80" s="35">
        <f t="shared" ref="W80:W82" si="174">U80-V80</f>
        <v>-1.21</v>
      </c>
      <c r="X80" s="35">
        <v>0.04</v>
      </c>
      <c r="Y80" s="35">
        <f t="shared" ref="Y80:Y82" si="175">T80+W80+X80</f>
        <v>27.98</v>
      </c>
    </row>
    <row r="81" ht="20" customHeight="1" spans="1:25">
      <c r="A81" s="20" t="s">
        <v>95</v>
      </c>
      <c r="B81" s="32">
        <f t="shared" si="160"/>
        <v>899</v>
      </c>
      <c r="C81" s="33">
        <f t="shared" si="161"/>
        <v>861.12</v>
      </c>
      <c r="D81" s="34">
        <f t="shared" si="162"/>
        <v>478</v>
      </c>
      <c r="E81" s="33">
        <f t="shared" si="163"/>
        <v>447</v>
      </c>
      <c r="F81" s="21">
        <v>91</v>
      </c>
      <c r="G81" s="35">
        <f t="shared" si="164"/>
        <v>98.28</v>
      </c>
      <c r="H81" s="21">
        <v>197</v>
      </c>
      <c r="I81" s="35">
        <f t="shared" si="165"/>
        <v>189.12</v>
      </c>
      <c r="J81" s="21">
        <v>190</v>
      </c>
      <c r="K81" s="35">
        <f t="shared" si="166"/>
        <v>159.6</v>
      </c>
      <c r="L81" s="21">
        <f t="shared" si="167"/>
        <v>421</v>
      </c>
      <c r="M81" s="35">
        <f t="shared" si="168"/>
        <v>414.12</v>
      </c>
      <c r="N81" s="21">
        <v>197</v>
      </c>
      <c r="O81" s="35">
        <f t="shared" si="169"/>
        <v>212.76</v>
      </c>
      <c r="P81" s="21">
        <v>110</v>
      </c>
      <c r="Q81" s="35">
        <f t="shared" si="170"/>
        <v>105.6</v>
      </c>
      <c r="R81" s="21">
        <v>114</v>
      </c>
      <c r="S81" s="41">
        <f t="shared" si="171"/>
        <v>95.76</v>
      </c>
      <c r="T81" s="35">
        <f t="shared" si="172"/>
        <v>413.34</v>
      </c>
      <c r="U81" s="35">
        <f t="shared" si="173"/>
        <v>413.34</v>
      </c>
      <c r="V81" s="35">
        <v>424.17</v>
      </c>
      <c r="W81" s="35">
        <f t="shared" si="174"/>
        <v>-10.83</v>
      </c>
      <c r="X81" s="35">
        <v>0.790000000000024</v>
      </c>
      <c r="Y81" s="35">
        <f t="shared" si="175"/>
        <v>403.3</v>
      </c>
    </row>
    <row r="82" ht="20" customHeight="1" spans="1:25">
      <c r="A82" s="20" t="s">
        <v>96</v>
      </c>
      <c r="B82" s="32">
        <f t="shared" si="160"/>
        <v>312</v>
      </c>
      <c r="C82" s="33">
        <f t="shared" si="161"/>
        <v>294.24</v>
      </c>
      <c r="D82" s="34">
        <f t="shared" si="162"/>
        <v>141</v>
      </c>
      <c r="E82" s="33">
        <f t="shared" si="163"/>
        <v>131.4</v>
      </c>
      <c r="F82" s="21">
        <v>30</v>
      </c>
      <c r="G82" s="35">
        <f t="shared" si="164"/>
        <v>32.4</v>
      </c>
      <c r="H82" s="21">
        <v>48</v>
      </c>
      <c r="I82" s="35">
        <f t="shared" si="165"/>
        <v>46.08</v>
      </c>
      <c r="J82" s="21">
        <v>63</v>
      </c>
      <c r="K82" s="35">
        <f t="shared" si="166"/>
        <v>52.92</v>
      </c>
      <c r="L82" s="21">
        <f t="shared" si="167"/>
        <v>171</v>
      </c>
      <c r="M82" s="35">
        <f t="shared" si="168"/>
        <v>162.84</v>
      </c>
      <c r="N82" s="21">
        <v>66</v>
      </c>
      <c r="O82" s="35">
        <f t="shared" si="169"/>
        <v>71.28</v>
      </c>
      <c r="P82" s="21">
        <v>28</v>
      </c>
      <c r="Q82" s="35">
        <f t="shared" si="170"/>
        <v>26.88</v>
      </c>
      <c r="R82" s="21">
        <v>77</v>
      </c>
      <c r="S82" s="41">
        <f t="shared" si="171"/>
        <v>64.68</v>
      </c>
      <c r="T82" s="35">
        <f t="shared" si="172"/>
        <v>141.24</v>
      </c>
      <c r="U82" s="35">
        <f t="shared" si="173"/>
        <v>141.24</v>
      </c>
      <c r="V82" s="35">
        <v>145.44</v>
      </c>
      <c r="W82" s="35">
        <f t="shared" si="174"/>
        <v>-4.19999999999999</v>
      </c>
      <c r="X82" s="35">
        <v>0.439999999999993</v>
      </c>
      <c r="Y82" s="35">
        <f t="shared" si="175"/>
        <v>137.48</v>
      </c>
    </row>
    <row r="83" ht="20" customHeight="1" spans="1:25">
      <c r="A83" s="13" t="s">
        <v>97</v>
      </c>
      <c r="B83" s="14">
        <f t="shared" ref="B83:Y83" si="176">SUM(B84:B86)</f>
        <v>1086</v>
      </c>
      <c r="C83" s="15">
        <f t="shared" si="176"/>
        <v>1074.84</v>
      </c>
      <c r="D83" s="14">
        <f t="shared" si="176"/>
        <v>459</v>
      </c>
      <c r="E83" s="15">
        <f t="shared" si="176"/>
        <v>435.96</v>
      </c>
      <c r="F83" s="36">
        <f t="shared" si="176"/>
        <v>115</v>
      </c>
      <c r="G83" s="31">
        <f t="shared" si="176"/>
        <v>124.2</v>
      </c>
      <c r="H83" s="36">
        <f t="shared" si="176"/>
        <v>190</v>
      </c>
      <c r="I83" s="31">
        <f t="shared" si="176"/>
        <v>182.4</v>
      </c>
      <c r="J83" s="36">
        <f t="shared" si="176"/>
        <v>154</v>
      </c>
      <c r="K83" s="31">
        <f t="shared" si="176"/>
        <v>129.36</v>
      </c>
      <c r="L83" s="36">
        <f t="shared" si="176"/>
        <v>627</v>
      </c>
      <c r="M83" s="31">
        <f t="shared" si="176"/>
        <v>638.88</v>
      </c>
      <c r="N83" s="36">
        <f t="shared" si="176"/>
        <v>389</v>
      </c>
      <c r="O83" s="31">
        <f t="shared" si="176"/>
        <v>420.12</v>
      </c>
      <c r="P83" s="36">
        <f t="shared" si="176"/>
        <v>157</v>
      </c>
      <c r="Q83" s="31">
        <f t="shared" si="176"/>
        <v>150.72</v>
      </c>
      <c r="R83" s="36">
        <f t="shared" si="176"/>
        <v>81</v>
      </c>
      <c r="S83" s="31">
        <f t="shared" si="176"/>
        <v>68.04</v>
      </c>
      <c r="T83" s="31">
        <f t="shared" si="176"/>
        <v>515.92</v>
      </c>
      <c r="U83" s="31">
        <f t="shared" si="176"/>
        <v>515.92</v>
      </c>
      <c r="V83" s="31">
        <f t="shared" si="176"/>
        <v>557.11</v>
      </c>
      <c r="W83" s="31">
        <f t="shared" si="176"/>
        <v>-41.19</v>
      </c>
      <c r="X83" s="31">
        <f t="shared" si="176"/>
        <v>1.32000000000003</v>
      </c>
      <c r="Y83" s="31">
        <f t="shared" si="176"/>
        <v>476.05</v>
      </c>
    </row>
    <row r="84" s="1" customFormat="1" ht="20" customHeight="1" spans="1:25">
      <c r="A84" s="20" t="s">
        <v>98</v>
      </c>
      <c r="B84" s="32">
        <f t="shared" ref="B84:B86" si="177">D84+L84</f>
        <v>204</v>
      </c>
      <c r="C84" s="33">
        <f t="shared" ref="C84:C86" si="178">E84+M84</f>
        <v>202.56</v>
      </c>
      <c r="D84" s="34">
        <f t="shared" ref="D84:D86" si="179">F84+H84+J84</f>
        <v>79</v>
      </c>
      <c r="E84" s="33">
        <f t="shared" ref="E84:E86" si="180">G84+I84+K84</f>
        <v>75.36</v>
      </c>
      <c r="F84" s="21">
        <v>15</v>
      </c>
      <c r="G84" s="35">
        <f t="shared" ref="G84:G86" si="181">ROUND(F84*900*12/10000,2)</f>
        <v>16.2</v>
      </c>
      <c r="H84" s="21">
        <v>45</v>
      </c>
      <c r="I84" s="35">
        <f t="shared" ref="I84:I86" si="182">ROUND(H84*800*12/10000,2)</f>
        <v>43.2</v>
      </c>
      <c r="J84" s="21">
        <v>19</v>
      </c>
      <c r="K84" s="35">
        <f t="shared" ref="K84:K86" si="183">ROUND(J84*700*12/10000,2)</f>
        <v>15.96</v>
      </c>
      <c r="L84" s="21">
        <f t="shared" ref="L84:L86" si="184">N84+P84+R84</f>
        <v>125</v>
      </c>
      <c r="M84" s="35">
        <f t="shared" ref="M84:M86" si="185">O84+Q84+S84</f>
        <v>127.2</v>
      </c>
      <c r="N84" s="21">
        <v>75</v>
      </c>
      <c r="O84" s="35">
        <f t="shared" ref="O84:O86" si="186">ROUND(N84*900*12/10000,2)</f>
        <v>81</v>
      </c>
      <c r="P84" s="21">
        <v>35</v>
      </c>
      <c r="Q84" s="35">
        <f t="shared" ref="Q84:Q86" si="187">ROUND(P84*800*12/10000,2)</f>
        <v>33.6</v>
      </c>
      <c r="R84" s="21">
        <v>15</v>
      </c>
      <c r="S84" s="41">
        <f t="shared" ref="S84:S86" si="188">ROUND(R84*700*12/10000,2)</f>
        <v>12.6</v>
      </c>
      <c r="T84" s="35">
        <f t="shared" ref="T84:T86" si="189">ROUND(C84*0.48,2)</f>
        <v>97.23</v>
      </c>
      <c r="U84" s="35">
        <f t="shared" ref="U84:U86" si="190">T84</f>
        <v>97.23</v>
      </c>
      <c r="V84" s="35">
        <v>243.94</v>
      </c>
      <c r="W84" s="35">
        <f t="shared" ref="W84:W86" si="191">U84-V84</f>
        <v>-146.71</v>
      </c>
      <c r="X84" s="35">
        <v>0.34</v>
      </c>
      <c r="Y84" s="35">
        <f t="shared" ref="Y84:Y86" si="192">T84+W84+X84</f>
        <v>-49.14</v>
      </c>
    </row>
    <row r="85" ht="20" customHeight="1" spans="1:25">
      <c r="A85" s="20" t="s">
        <v>99</v>
      </c>
      <c r="B85" s="32">
        <f t="shared" si="177"/>
        <v>696</v>
      </c>
      <c r="C85" s="33">
        <f t="shared" si="178"/>
        <v>685.32</v>
      </c>
      <c r="D85" s="34">
        <f t="shared" si="179"/>
        <v>295</v>
      </c>
      <c r="E85" s="33">
        <f t="shared" si="180"/>
        <v>278.04</v>
      </c>
      <c r="F85" s="21">
        <v>70</v>
      </c>
      <c r="G85" s="35">
        <f t="shared" si="181"/>
        <v>75.6</v>
      </c>
      <c r="H85" s="21">
        <v>112</v>
      </c>
      <c r="I85" s="35">
        <f t="shared" si="182"/>
        <v>107.52</v>
      </c>
      <c r="J85" s="21">
        <v>113</v>
      </c>
      <c r="K85" s="35">
        <f t="shared" si="183"/>
        <v>94.92</v>
      </c>
      <c r="L85" s="21">
        <f t="shared" si="184"/>
        <v>401</v>
      </c>
      <c r="M85" s="35">
        <f t="shared" si="185"/>
        <v>407.28</v>
      </c>
      <c r="N85" s="21">
        <v>243</v>
      </c>
      <c r="O85" s="35">
        <f t="shared" si="186"/>
        <v>262.44</v>
      </c>
      <c r="P85" s="21">
        <v>101</v>
      </c>
      <c r="Q85" s="35">
        <f t="shared" si="187"/>
        <v>96.96</v>
      </c>
      <c r="R85" s="21">
        <v>57</v>
      </c>
      <c r="S85" s="41">
        <f t="shared" si="188"/>
        <v>47.88</v>
      </c>
      <c r="T85" s="35">
        <f t="shared" si="189"/>
        <v>328.95</v>
      </c>
      <c r="U85" s="35">
        <f t="shared" si="190"/>
        <v>328.95</v>
      </c>
      <c r="V85" s="35">
        <v>222.39</v>
      </c>
      <c r="W85" s="35">
        <f t="shared" si="191"/>
        <v>106.56</v>
      </c>
      <c r="X85" s="35">
        <v>0.850000000000019</v>
      </c>
      <c r="Y85" s="35">
        <f t="shared" si="192"/>
        <v>436.36</v>
      </c>
    </row>
    <row r="86" ht="20" customHeight="1" spans="1:25">
      <c r="A86" s="20" t="s">
        <v>100</v>
      </c>
      <c r="B86" s="32">
        <f t="shared" si="177"/>
        <v>186</v>
      </c>
      <c r="C86" s="33">
        <f t="shared" si="178"/>
        <v>186.96</v>
      </c>
      <c r="D86" s="34">
        <f t="shared" si="179"/>
        <v>85</v>
      </c>
      <c r="E86" s="33">
        <f t="shared" si="180"/>
        <v>82.56</v>
      </c>
      <c r="F86" s="21">
        <v>30</v>
      </c>
      <c r="G86" s="35">
        <f t="shared" si="181"/>
        <v>32.4</v>
      </c>
      <c r="H86" s="21">
        <v>33</v>
      </c>
      <c r="I86" s="35">
        <f t="shared" si="182"/>
        <v>31.68</v>
      </c>
      <c r="J86" s="21">
        <v>22</v>
      </c>
      <c r="K86" s="35">
        <f t="shared" si="183"/>
        <v>18.48</v>
      </c>
      <c r="L86" s="21">
        <f t="shared" si="184"/>
        <v>101</v>
      </c>
      <c r="M86" s="35">
        <f t="shared" si="185"/>
        <v>104.4</v>
      </c>
      <c r="N86" s="21">
        <v>71</v>
      </c>
      <c r="O86" s="35">
        <f t="shared" si="186"/>
        <v>76.68</v>
      </c>
      <c r="P86" s="21">
        <v>21</v>
      </c>
      <c r="Q86" s="35">
        <f t="shared" si="187"/>
        <v>20.16</v>
      </c>
      <c r="R86" s="21">
        <v>9</v>
      </c>
      <c r="S86" s="41">
        <f t="shared" si="188"/>
        <v>7.56</v>
      </c>
      <c r="T86" s="35">
        <f t="shared" si="189"/>
        <v>89.74</v>
      </c>
      <c r="U86" s="35">
        <f t="shared" si="190"/>
        <v>89.74</v>
      </c>
      <c r="V86" s="35">
        <v>90.78</v>
      </c>
      <c r="W86" s="35">
        <f t="shared" si="191"/>
        <v>-1.04000000000001</v>
      </c>
      <c r="X86" s="35">
        <v>0.130000000000007</v>
      </c>
      <c r="Y86" s="35">
        <f t="shared" si="192"/>
        <v>88.83</v>
      </c>
    </row>
    <row r="87" ht="20" customHeight="1" spans="1:25">
      <c r="A87" s="13" t="s">
        <v>101</v>
      </c>
      <c r="B87" s="14">
        <f t="shared" ref="B87:Y87" si="193">SUM(B88:B90)</f>
        <v>920</v>
      </c>
      <c r="C87" s="15">
        <f t="shared" si="193"/>
        <v>890.88</v>
      </c>
      <c r="D87" s="30">
        <f t="shared" si="193"/>
        <v>457</v>
      </c>
      <c r="E87" s="15">
        <f t="shared" si="193"/>
        <v>437.88</v>
      </c>
      <c r="F87" s="18">
        <f t="shared" si="193"/>
        <v>137</v>
      </c>
      <c r="G87" s="31">
        <f t="shared" si="193"/>
        <v>147.96</v>
      </c>
      <c r="H87" s="18">
        <f t="shared" si="193"/>
        <v>176</v>
      </c>
      <c r="I87" s="31">
        <f t="shared" si="193"/>
        <v>168.96</v>
      </c>
      <c r="J87" s="18">
        <f t="shared" si="193"/>
        <v>144</v>
      </c>
      <c r="K87" s="31">
        <f t="shared" si="193"/>
        <v>120.96</v>
      </c>
      <c r="L87" s="18">
        <f t="shared" si="193"/>
        <v>463</v>
      </c>
      <c r="M87" s="31">
        <f t="shared" si="193"/>
        <v>453</v>
      </c>
      <c r="N87" s="18">
        <f t="shared" si="193"/>
        <v>206</v>
      </c>
      <c r="O87" s="31">
        <f t="shared" si="193"/>
        <v>222.48</v>
      </c>
      <c r="P87" s="18">
        <f t="shared" si="193"/>
        <v>122</v>
      </c>
      <c r="Q87" s="31">
        <f t="shared" si="193"/>
        <v>117.12</v>
      </c>
      <c r="R87" s="18">
        <f t="shared" si="193"/>
        <v>135</v>
      </c>
      <c r="S87" s="31">
        <f t="shared" si="193"/>
        <v>113.4</v>
      </c>
      <c r="T87" s="31">
        <f t="shared" si="193"/>
        <v>427.62</v>
      </c>
      <c r="U87" s="31">
        <f t="shared" si="193"/>
        <v>427.62</v>
      </c>
      <c r="V87" s="31">
        <f t="shared" si="193"/>
        <v>451.23</v>
      </c>
      <c r="W87" s="31">
        <f t="shared" si="193"/>
        <v>-23.61</v>
      </c>
      <c r="X87" s="31">
        <f t="shared" si="193"/>
        <v>0.72</v>
      </c>
      <c r="Y87" s="31">
        <f t="shared" si="193"/>
        <v>404.73</v>
      </c>
    </row>
    <row r="88" ht="20" customHeight="1" spans="1:25">
      <c r="A88" s="20" t="s">
        <v>102</v>
      </c>
      <c r="B88" s="32">
        <f t="shared" ref="B88:B90" si="194">D88+L88</f>
        <v>200</v>
      </c>
      <c r="C88" s="33">
        <f t="shared" ref="C88:C90" si="195">E88+M88</f>
        <v>184.44</v>
      </c>
      <c r="D88" s="34">
        <f t="shared" ref="D88:D90" si="196">F88+H88+J88</f>
        <v>73</v>
      </c>
      <c r="E88" s="33">
        <f t="shared" ref="E88:E90" si="197">G88+I88+K88</f>
        <v>65.28</v>
      </c>
      <c r="F88" s="21">
        <v>6</v>
      </c>
      <c r="G88" s="35">
        <f t="shared" ref="G88:G90" si="198">ROUND(F88*900*12/10000,2)</f>
        <v>6.48</v>
      </c>
      <c r="H88" s="21">
        <v>21</v>
      </c>
      <c r="I88" s="35">
        <f t="shared" ref="I88:I90" si="199">ROUND(H88*800*12/10000,2)</f>
        <v>20.16</v>
      </c>
      <c r="J88" s="21">
        <v>46</v>
      </c>
      <c r="K88" s="35">
        <f t="shared" ref="K88:K90" si="200">ROUND(J88*700*12/10000,2)</f>
        <v>38.64</v>
      </c>
      <c r="L88" s="21">
        <f t="shared" ref="L88:L90" si="201">N88+P88+R88</f>
        <v>127</v>
      </c>
      <c r="M88" s="35">
        <f t="shared" ref="M88:M90" si="202">O88+Q88+S88</f>
        <v>119.16</v>
      </c>
      <c r="N88" s="21">
        <v>34</v>
      </c>
      <c r="O88" s="35">
        <f t="shared" ref="O88:O90" si="203">ROUND(N88*900*12/10000,2)</f>
        <v>36.72</v>
      </c>
      <c r="P88" s="21">
        <v>36</v>
      </c>
      <c r="Q88" s="35">
        <f t="shared" ref="Q88:Q90" si="204">ROUND(P88*800*12/10000,2)</f>
        <v>34.56</v>
      </c>
      <c r="R88" s="21">
        <v>57</v>
      </c>
      <c r="S88" s="41">
        <f t="shared" ref="S88:S90" si="205">ROUND(R88*700*12/10000,2)</f>
        <v>47.88</v>
      </c>
      <c r="T88" s="35">
        <f t="shared" ref="T88:T90" si="206">ROUND(C88*0.48,2)</f>
        <v>88.53</v>
      </c>
      <c r="U88" s="35">
        <f t="shared" ref="U88:U90" si="207">T88</f>
        <v>88.53</v>
      </c>
      <c r="V88" s="43">
        <v>95.04</v>
      </c>
      <c r="W88" s="35">
        <f t="shared" ref="W88:W90" si="208">U88-V88</f>
        <v>-6.51000000000001</v>
      </c>
      <c r="X88" s="35">
        <v>0.129999999999999</v>
      </c>
      <c r="Y88" s="35">
        <f t="shared" ref="Y88:Y90" si="209">T88+W88+X88</f>
        <v>82.15</v>
      </c>
    </row>
    <row r="89" ht="20" customHeight="1" spans="1:25">
      <c r="A89" s="20" t="s">
        <v>103</v>
      </c>
      <c r="B89" s="32">
        <f t="shared" si="194"/>
        <v>424</v>
      </c>
      <c r="C89" s="33">
        <f t="shared" si="195"/>
        <v>419.28</v>
      </c>
      <c r="D89" s="34">
        <f t="shared" si="196"/>
        <v>225</v>
      </c>
      <c r="E89" s="33">
        <f t="shared" si="197"/>
        <v>220.92</v>
      </c>
      <c r="F89" s="21">
        <v>95</v>
      </c>
      <c r="G89" s="35">
        <f t="shared" si="198"/>
        <v>102.6</v>
      </c>
      <c r="H89" s="21">
        <v>76</v>
      </c>
      <c r="I89" s="35">
        <f t="shared" si="199"/>
        <v>72.96</v>
      </c>
      <c r="J89" s="21">
        <v>54</v>
      </c>
      <c r="K89" s="35">
        <f t="shared" si="200"/>
        <v>45.36</v>
      </c>
      <c r="L89" s="21">
        <f t="shared" si="201"/>
        <v>199</v>
      </c>
      <c r="M89" s="35">
        <f t="shared" si="202"/>
        <v>198.36</v>
      </c>
      <c r="N89" s="21">
        <v>108</v>
      </c>
      <c r="O89" s="35">
        <f t="shared" si="203"/>
        <v>116.64</v>
      </c>
      <c r="P89" s="21">
        <v>44</v>
      </c>
      <c r="Q89" s="35">
        <f t="shared" si="204"/>
        <v>42.24</v>
      </c>
      <c r="R89" s="21">
        <v>47</v>
      </c>
      <c r="S89" s="41">
        <f t="shared" si="205"/>
        <v>39.48</v>
      </c>
      <c r="T89" s="35">
        <f t="shared" si="206"/>
        <v>201.25</v>
      </c>
      <c r="U89" s="35">
        <f t="shared" si="207"/>
        <v>201.25</v>
      </c>
      <c r="V89" s="43">
        <v>211.1</v>
      </c>
      <c r="W89" s="35">
        <f t="shared" si="208"/>
        <v>-9.84999999999999</v>
      </c>
      <c r="X89" s="35">
        <v>0.370000000000001</v>
      </c>
      <c r="Y89" s="35">
        <f t="shared" si="209"/>
        <v>191.77</v>
      </c>
    </row>
    <row r="90" ht="20" customHeight="1" spans="1:25">
      <c r="A90" s="20" t="s">
        <v>104</v>
      </c>
      <c r="B90" s="32">
        <f t="shared" si="194"/>
        <v>296</v>
      </c>
      <c r="C90" s="33">
        <f t="shared" si="195"/>
        <v>287.16</v>
      </c>
      <c r="D90" s="34">
        <f t="shared" si="196"/>
        <v>159</v>
      </c>
      <c r="E90" s="33">
        <f t="shared" si="197"/>
        <v>151.68</v>
      </c>
      <c r="F90" s="21">
        <v>36</v>
      </c>
      <c r="G90" s="35">
        <f t="shared" si="198"/>
        <v>38.88</v>
      </c>
      <c r="H90" s="21">
        <v>79</v>
      </c>
      <c r="I90" s="35">
        <f t="shared" si="199"/>
        <v>75.84</v>
      </c>
      <c r="J90" s="21">
        <v>44</v>
      </c>
      <c r="K90" s="35">
        <f t="shared" si="200"/>
        <v>36.96</v>
      </c>
      <c r="L90" s="21">
        <f t="shared" si="201"/>
        <v>137</v>
      </c>
      <c r="M90" s="35">
        <f t="shared" si="202"/>
        <v>135.48</v>
      </c>
      <c r="N90" s="21">
        <v>64</v>
      </c>
      <c r="O90" s="35">
        <f t="shared" si="203"/>
        <v>69.12</v>
      </c>
      <c r="P90" s="21">
        <v>42</v>
      </c>
      <c r="Q90" s="35">
        <f t="shared" si="204"/>
        <v>40.32</v>
      </c>
      <c r="R90" s="21">
        <v>31</v>
      </c>
      <c r="S90" s="41">
        <f t="shared" si="205"/>
        <v>26.04</v>
      </c>
      <c r="T90" s="35">
        <f t="shared" si="206"/>
        <v>137.84</v>
      </c>
      <c r="U90" s="35">
        <f t="shared" si="207"/>
        <v>137.84</v>
      </c>
      <c r="V90" s="43">
        <v>145.09</v>
      </c>
      <c r="W90" s="35">
        <f t="shared" si="208"/>
        <v>-7.25</v>
      </c>
      <c r="X90" s="35">
        <v>0.22</v>
      </c>
      <c r="Y90" s="35">
        <f t="shared" si="209"/>
        <v>130.81</v>
      </c>
    </row>
    <row r="91" ht="20" customHeight="1" spans="1:25">
      <c r="A91" s="13" t="s">
        <v>105</v>
      </c>
      <c r="B91" s="14">
        <f t="shared" ref="B91:Y91" si="210">SUM(B92:B126)</f>
        <v>21865</v>
      </c>
      <c r="C91" s="15">
        <f t="shared" si="210"/>
        <v>21575.16</v>
      </c>
      <c r="D91" s="30">
        <f t="shared" si="210"/>
        <v>10435</v>
      </c>
      <c r="E91" s="15">
        <f t="shared" si="210"/>
        <v>10157.76</v>
      </c>
      <c r="F91" s="18">
        <f t="shared" si="210"/>
        <v>3851</v>
      </c>
      <c r="G91" s="31">
        <f t="shared" si="210"/>
        <v>4159.08</v>
      </c>
      <c r="H91" s="18">
        <f t="shared" si="210"/>
        <v>3901</v>
      </c>
      <c r="I91" s="31">
        <f t="shared" si="210"/>
        <v>3744.96</v>
      </c>
      <c r="J91" s="18">
        <f t="shared" si="210"/>
        <v>2683</v>
      </c>
      <c r="K91" s="31">
        <f t="shared" si="210"/>
        <v>2253.72</v>
      </c>
      <c r="L91" s="18">
        <f t="shared" si="210"/>
        <v>11430</v>
      </c>
      <c r="M91" s="31">
        <f t="shared" si="210"/>
        <v>11417.4</v>
      </c>
      <c r="N91" s="18">
        <f t="shared" si="210"/>
        <v>6422</v>
      </c>
      <c r="O91" s="31">
        <f t="shared" si="210"/>
        <v>6935.76</v>
      </c>
      <c r="P91" s="18">
        <f t="shared" si="210"/>
        <v>2291</v>
      </c>
      <c r="Q91" s="31">
        <f t="shared" si="210"/>
        <v>2199.36</v>
      </c>
      <c r="R91" s="18">
        <f t="shared" si="210"/>
        <v>2717</v>
      </c>
      <c r="S91" s="31">
        <f t="shared" si="210"/>
        <v>2282.28</v>
      </c>
      <c r="T91" s="31">
        <f t="shared" si="210"/>
        <v>10356.06</v>
      </c>
      <c r="U91" s="31">
        <f t="shared" si="210"/>
        <v>10356.06</v>
      </c>
      <c r="V91" s="31">
        <f t="shared" si="210"/>
        <v>10814.21</v>
      </c>
      <c r="W91" s="31">
        <f t="shared" si="210"/>
        <v>-458.15</v>
      </c>
      <c r="X91" s="31">
        <f t="shared" si="210"/>
        <v>19.6700000000002</v>
      </c>
      <c r="Y91" s="31">
        <f t="shared" si="210"/>
        <v>9917.58</v>
      </c>
    </row>
    <row r="92" ht="20" customHeight="1" spans="1:25">
      <c r="A92" s="20" t="s">
        <v>106</v>
      </c>
      <c r="B92" s="32">
        <f t="shared" ref="B92:B126" si="211">D92+L92</f>
        <v>37</v>
      </c>
      <c r="C92" s="33">
        <f t="shared" ref="C92:C126" si="212">E92+M92</f>
        <v>35.64</v>
      </c>
      <c r="D92" s="34">
        <f t="shared" ref="D92:D126" si="213">F92+H92+J92</f>
        <v>20</v>
      </c>
      <c r="E92" s="33">
        <f t="shared" ref="E92:E126" si="214">G92+I92+K92</f>
        <v>19.2</v>
      </c>
      <c r="F92" s="21">
        <v>6</v>
      </c>
      <c r="G92" s="35">
        <f t="shared" ref="G92:G126" si="215">ROUND(F92*900*12/10000,2)</f>
        <v>6.48</v>
      </c>
      <c r="H92" s="21">
        <v>8</v>
      </c>
      <c r="I92" s="35">
        <f t="shared" ref="I92:I126" si="216">ROUND(H92*800*12/10000,2)</f>
        <v>7.68</v>
      </c>
      <c r="J92" s="21">
        <v>6</v>
      </c>
      <c r="K92" s="35">
        <f t="shared" ref="K92:K126" si="217">ROUND(J92*700*12/10000,2)</f>
        <v>5.04</v>
      </c>
      <c r="L92" s="21">
        <f t="shared" ref="L92:L126" si="218">N92+P92+R92</f>
        <v>17</v>
      </c>
      <c r="M92" s="35">
        <f t="shared" ref="M92:M126" si="219">O92+Q92+S92</f>
        <v>16.44</v>
      </c>
      <c r="N92" s="21">
        <v>8</v>
      </c>
      <c r="O92" s="35">
        <f t="shared" ref="O92:O126" si="220">ROUND(N92*900*12/10000,2)</f>
        <v>8.64</v>
      </c>
      <c r="P92" s="21">
        <v>2</v>
      </c>
      <c r="Q92" s="35">
        <f t="shared" ref="Q92:Q126" si="221">ROUND(P92*800*12/10000,2)</f>
        <v>1.92</v>
      </c>
      <c r="R92" s="21">
        <v>7</v>
      </c>
      <c r="S92" s="41">
        <f t="shared" ref="S92:S126" si="222">ROUND(R92*700*12/10000,2)</f>
        <v>5.88</v>
      </c>
      <c r="T92" s="35">
        <f t="shared" ref="T92:T126" si="223">ROUND(C92*0.48,2)</f>
        <v>17.11</v>
      </c>
      <c r="U92" s="35">
        <f t="shared" ref="U92:U126" si="224">T92</f>
        <v>17.11</v>
      </c>
      <c r="V92" s="35">
        <v>17.11</v>
      </c>
      <c r="W92" s="35">
        <f t="shared" ref="W92:W126" si="225">U92-V92</f>
        <v>0</v>
      </c>
      <c r="X92" s="35">
        <v>0.0799999999999982</v>
      </c>
      <c r="Y92" s="35">
        <f t="shared" ref="Y92:Y126" si="226">T92+W92+X92</f>
        <v>17.19</v>
      </c>
    </row>
    <row r="93" ht="20" customHeight="1" spans="1:25">
      <c r="A93" s="20" t="s">
        <v>107</v>
      </c>
      <c r="B93" s="32">
        <f t="shared" si="211"/>
        <v>364</v>
      </c>
      <c r="C93" s="33">
        <f t="shared" si="212"/>
        <v>342.96</v>
      </c>
      <c r="D93" s="34">
        <f t="shared" si="213"/>
        <v>215</v>
      </c>
      <c r="E93" s="33">
        <f t="shared" si="214"/>
        <v>197.64</v>
      </c>
      <c r="F93" s="21">
        <v>39</v>
      </c>
      <c r="G93" s="35">
        <f t="shared" si="215"/>
        <v>42.12</v>
      </c>
      <c r="H93" s="21">
        <v>64</v>
      </c>
      <c r="I93" s="35">
        <f t="shared" si="216"/>
        <v>61.44</v>
      </c>
      <c r="J93" s="21">
        <v>112</v>
      </c>
      <c r="K93" s="35">
        <f t="shared" si="217"/>
        <v>94.08</v>
      </c>
      <c r="L93" s="21">
        <f t="shared" si="218"/>
        <v>149</v>
      </c>
      <c r="M93" s="35">
        <f t="shared" si="219"/>
        <v>145.32</v>
      </c>
      <c r="N93" s="21">
        <v>73</v>
      </c>
      <c r="O93" s="35">
        <f t="shared" si="220"/>
        <v>78.84</v>
      </c>
      <c r="P93" s="21">
        <v>22</v>
      </c>
      <c r="Q93" s="35">
        <f t="shared" si="221"/>
        <v>21.12</v>
      </c>
      <c r="R93" s="21">
        <v>54</v>
      </c>
      <c r="S93" s="41">
        <f t="shared" si="222"/>
        <v>45.36</v>
      </c>
      <c r="T93" s="35">
        <f t="shared" si="223"/>
        <v>164.62</v>
      </c>
      <c r="U93" s="35">
        <f t="shared" si="224"/>
        <v>164.62</v>
      </c>
      <c r="V93" s="35">
        <v>170.84</v>
      </c>
      <c r="W93" s="35">
        <f t="shared" si="225"/>
        <v>-6.22</v>
      </c>
      <c r="X93" s="35">
        <v>0.300000000000012</v>
      </c>
      <c r="Y93" s="35">
        <f t="shared" si="226"/>
        <v>158.7</v>
      </c>
    </row>
    <row r="94" ht="20" customHeight="1" spans="1:25">
      <c r="A94" s="20" t="s">
        <v>108</v>
      </c>
      <c r="B94" s="32">
        <f t="shared" si="211"/>
        <v>330</v>
      </c>
      <c r="C94" s="33">
        <f t="shared" si="212"/>
        <v>321.6</v>
      </c>
      <c r="D94" s="34">
        <f t="shared" si="213"/>
        <v>186</v>
      </c>
      <c r="E94" s="33">
        <f t="shared" si="214"/>
        <v>177.72</v>
      </c>
      <c r="F94" s="21">
        <v>53</v>
      </c>
      <c r="G94" s="35">
        <f t="shared" si="215"/>
        <v>57.24</v>
      </c>
      <c r="H94" s="21">
        <v>73</v>
      </c>
      <c r="I94" s="35">
        <f t="shared" si="216"/>
        <v>70.08</v>
      </c>
      <c r="J94" s="21">
        <v>60</v>
      </c>
      <c r="K94" s="35">
        <f t="shared" si="217"/>
        <v>50.4</v>
      </c>
      <c r="L94" s="21">
        <f t="shared" si="218"/>
        <v>144</v>
      </c>
      <c r="M94" s="35">
        <f t="shared" si="219"/>
        <v>143.88</v>
      </c>
      <c r="N94" s="21">
        <v>86</v>
      </c>
      <c r="O94" s="35">
        <f t="shared" si="220"/>
        <v>92.88</v>
      </c>
      <c r="P94" s="21">
        <v>19</v>
      </c>
      <c r="Q94" s="35">
        <f t="shared" si="221"/>
        <v>18.24</v>
      </c>
      <c r="R94" s="21">
        <v>39</v>
      </c>
      <c r="S94" s="41">
        <f t="shared" si="222"/>
        <v>32.76</v>
      </c>
      <c r="T94" s="35">
        <f t="shared" si="223"/>
        <v>154.37</v>
      </c>
      <c r="U94" s="35">
        <f t="shared" si="224"/>
        <v>154.37</v>
      </c>
      <c r="V94" s="35">
        <v>162.43</v>
      </c>
      <c r="W94" s="35">
        <f t="shared" si="225"/>
        <v>-8.06</v>
      </c>
      <c r="X94" s="35">
        <v>0.340000000000008</v>
      </c>
      <c r="Y94" s="35">
        <f t="shared" si="226"/>
        <v>146.65</v>
      </c>
    </row>
    <row r="95" ht="20" customHeight="1" spans="1:25">
      <c r="A95" s="20" t="s">
        <v>109</v>
      </c>
      <c r="B95" s="32">
        <f t="shared" si="211"/>
        <v>237</v>
      </c>
      <c r="C95" s="33">
        <f t="shared" si="212"/>
        <v>226.68</v>
      </c>
      <c r="D95" s="34">
        <f t="shared" si="213"/>
        <v>132</v>
      </c>
      <c r="E95" s="33">
        <f t="shared" si="214"/>
        <v>123.84</v>
      </c>
      <c r="F95" s="21">
        <v>28</v>
      </c>
      <c r="G95" s="35">
        <f t="shared" si="215"/>
        <v>30.24</v>
      </c>
      <c r="H95" s="21">
        <v>52</v>
      </c>
      <c r="I95" s="35">
        <f t="shared" si="216"/>
        <v>49.92</v>
      </c>
      <c r="J95" s="21">
        <v>52</v>
      </c>
      <c r="K95" s="35">
        <f t="shared" si="217"/>
        <v>43.68</v>
      </c>
      <c r="L95" s="21">
        <f t="shared" si="218"/>
        <v>105</v>
      </c>
      <c r="M95" s="35">
        <f t="shared" si="219"/>
        <v>102.84</v>
      </c>
      <c r="N95" s="21">
        <v>53</v>
      </c>
      <c r="O95" s="35">
        <f t="shared" si="220"/>
        <v>57.24</v>
      </c>
      <c r="P95" s="21">
        <v>16</v>
      </c>
      <c r="Q95" s="35">
        <f t="shared" si="221"/>
        <v>15.36</v>
      </c>
      <c r="R95" s="21">
        <v>36</v>
      </c>
      <c r="S95" s="41">
        <f t="shared" si="222"/>
        <v>30.24</v>
      </c>
      <c r="T95" s="35">
        <f t="shared" si="223"/>
        <v>108.81</v>
      </c>
      <c r="U95" s="35">
        <f t="shared" si="224"/>
        <v>108.81</v>
      </c>
      <c r="V95" s="35">
        <v>111.05</v>
      </c>
      <c r="W95" s="35">
        <f t="shared" si="225"/>
        <v>-2.23999999999999</v>
      </c>
      <c r="X95" s="35">
        <v>0.0499999999999963</v>
      </c>
      <c r="Y95" s="35">
        <f t="shared" si="226"/>
        <v>106.62</v>
      </c>
    </row>
    <row r="96" ht="20" customHeight="1" spans="1:25">
      <c r="A96" s="20" t="s">
        <v>110</v>
      </c>
      <c r="B96" s="32">
        <f t="shared" si="211"/>
        <v>362</v>
      </c>
      <c r="C96" s="33">
        <f t="shared" si="212"/>
        <v>343.68</v>
      </c>
      <c r="D96" s="34">
        <f t="shared" si="213"/>
        <v>284</v>
      </c>
      <c r="E96" s="33">
        <f t="shared" si="214"/>
        <v>267.36</v>
      </c>
      <c r="F96" s="21">
        <v>48</v>
      </c>
      <c r="G96" s="35">
        <f t="shared" si="215"/>
        <v>51.84</v>
      </c>
      <c r="H96" s="21">
        <v>144</v>
      </c>
      <c r="I96" s="35">
        <f t="shared" si="216"/>
        <v>138.24</v>
      </c>
      <c r="J96" s="21">
        <v>92</v>
      </c>
      <c r="K96" s="35">
        <f t="shared" si="217"/>
        <v>77.28</v>
      </c>
      <c r="L96" s="21">
        <f t="shared" si="218"/>
        <v>78</v>
      </c>
      <c r="M96" s="35">
        <f t="shared" si="219"/>
        <v>76.32</v>
      </c>
      <c r="N96" s="21">
        <v>39</v>
      </c>
      <c r="O96" s="35">
        <f t="shared" si="220"/>
        <v>42.12</v>
      </c>
      <c r="P96" s="21">
        <v>12</v>
      </c>
      <c r="Q96" s="35">
        <f t="shared" si="221"/>
        <v>11.52</v>
      </c>
      <c r="R96" s="21">
        <v>27</v>
      </c>
      <c r="S96" s="41">
        <f t="shared" si="222"/>
        <v>22.68</v>
      </c>
      <c r="T96" s="35">
        <f t="shared" si="223"/>
        <v>164.97</v>
      </c>
      <c r="U96" s="35">
        <f t="shared" si="224"/>
        <v>164.97</v>
      </c>
      <c r="V96" s="35">
        <v>173.49</v>
      </c>
      <c r="W96" s="35">
        <f t="shared" si="225"/>
        <v>-8.52000000000001</v>
      </c>
      <c r="X96" s="35">
        <v>0.280000000000004</v>
      </c>
      <c r="Y96" s="35">
        <f t="shared" si="226"/>
        <v>156.73</v>
      </c>
    </row>
    <row r="97" ht="20" customHeight="1" spans="1:25">
      <c r="A97" s="20" t="s">
        <v>111</v>
      </c>
      <c r="B97" s="32">
        <f t="shared" si="211"/>
        <v>450</v>
      </c>
      <c r="C97" s="33">
        <f t="shared" si="212"/>
        <v>454.2</v>
      </c>
      <c r="D97" s="34">
        <f t="shared" si="213"/>
        <v>269</v>
      </c>
      <c r="E97" s="33">
        <f t="shared" si="214"/>
        <v>270.84</v>
      </c>
      <c r="F97" s="21">
        <v>147</v>
      </c>
      <c r="G97" s="35">
        <f t="shared" si="215"/>
        <v>158.76</v>
      </c>
      <c r="H97" s="21">
        <v>80</v>
      </c>
      <c r="I97" s="35">
        <f t="shared" si="216"/>
        <v>76.8</v>
      </c>
      <c r="J97" s="21">
        <v>42</v>
      </c>
      <c r="K97" s="35">
        <f t="shared" si="217"/>
        <v>35.28</v>
      </c>
      <c r="L97" s="21">
        <f t="shared" si="218"/>
        <v>181</v>
      </c>
      <c r="M97" s="35">
        <f t="shared" si="219"/>
        <v>183.36</v>
      </c>
      <c r="N97" s="21">
        <v>118</v>
      </c>
      <c r="O97" s="35">
        <f t="shared" si="220"/>
        <v>127.44</v>
      </c>
      <c r="P97" s="21">
        <v>25</v>
      </c>
      <c r="Q97" s="35">
        <f t="shared" si="221"/>
        <v>24</v>
      </c>
      <c r="R97" s="21">
        <v>38</v>
      </c>
      <c r="S97" s="41">
        <f t="shared" si="222"/>
        <v>31.92</v>
      </c>
      <c r="T97" s="35">
        <f t="shared" si="223"/>
        <v>218.02</v>
      </c>
      <c r="U97" s="35">
        <f t="shared" si="224"/>
        <v>218.02</v>
      </c>
      <c r="V97" s="35">
        <v>226.08</v>
      </c>
      <c r="W97" s="35">
        <f t="shared" si="225"/>
        <v>-8.06</v>
      </c>
      <c r="X97" s="35">
        <v>0.499999999999993</v>
      </c>
      <c r="Y97" s="35">
        <f t="shared" si="226"/>
        <v>210.46</v>
      </c>
    </row>
    <row r="98" ht="20" customHeight="1" spans="1:25">
      <c r="A98" s="20" t="s">
        <v>112</v>
      </c>
      <c r="B98" s="32">
        <f t="shared" si="211"/>
        <v>770</v>
      </c>
      <c r="C98" s="33">
        <f t="shared" si="212"/>
        <v>771.72</v>
      </c>
      <c r="D98" s="34">
        <f t="shared" si="213"/>
        <v>408</v>
      </c>
      <c r="E98" s="33">
        <f t="shared" si="214"/>
        <v>409.2</v>
      </c>
      <c r="F98" s="21">
        <v>215</v>
      </c>
      <c r="G98" s="35">
        <f t="shared" si="215"/>
        <v>232.2</v>
      </c>
      <c r="H98" s="21">
        <v>124</v>
      </c>
      <c r="I98" s="35">
        <f t="shared" si="216"/>
        <v>119.04</v>
      </c>
      <c r="J98" s="21">
        <v>69</v>
      </c>
      <c r="K98" s="35">
        <f t="shared" si="217"/>
        <v>57.96</v>
      </c>
      <c r="L98" s="21">
        <f t="shared" si="218"/>
        <v>362</v>
      </c>
      <c r="M98" s="35">
        <f t="shared" si="219"/>
        <v>362.52</v>
      </c>
      <c r="N98" s="21">
        <v>198</v>
      </c>
      <c r="O98" s="35">
        <f t="shared" si="220"/>
        <v>213.84</v>
      </c>
      <c r="P98" s="21">
        <v>91</v>
      </c>
      <c r="Q98" s="35">
        <f t="shared" si="221"/>
        <v>87.36</v>
      </c>
      <c r="R98" s="21">
        <v>73</v>
      </c>
      <c r="S98" s="41">
        <f t="shared" si="222"/>
        <v>61.32</v>
      </c>
      <c r="T98" s="35">
        <f t="shared" si="223"/>
        <v>370.43</v>
      </c>
      <c r="U98" s="35">
        <f t="shared" si="224"/>
        <v>370.43</v>
      </c>
      <c r="V98" s="35">
        <v>383.21</v>
      </c>
      <c r="W98" s="35">
        <f t="shared" si="225"/>
        <v>-12.78</v>
      </c>
      <c r="X98" s="35">
        <v>0.690000000000001</v>
      </c>
      <c r="Y98" s="35">
        <f t="shared" si="226"/>
        <v>358.34</v>
      </c>
    </row>
    <row r="99" ht="20" customHeight="1" spans="1:25">
      <c r="A99" s="20" t="s">
        <v>113</v>
      </c>
      <c r="B99" s="32">
        <f t="shared" si="211"/>
        <v>866</v>
      </c>
      <c r="C99" s="33">
        <f t="shared" si="212"/>
        <v>889.44</v>
      </c>
      <c r="D99" s="34">
        <f t="shared" si="213"/>
        <v>453</v>
      </c>
      <c r="E99" s="33">
        <f t="shared" si="214"/>
        <v>463.44</v>
      </c>
      <c r="F99" s="21">
        <v>279</v>
      </c>
      <c r="G99" s="35">
        <f t="shared" si="215"/>
        <v>301.32</v>
      </c>
      <c r="H99" s="21">
        <v>133</v>
      </c>
      <c r="I99" s="35">
        <f t="shared" si="216"/>
        <v>127.68</v>
      </c>
      <c r="J99" s="21">
        <v>41</v>
      </c>
      <c r="K99" s="35">
        <f t="shared" si="217"/>
        <v>34.44</v>
      </c>
      <c r="L99" s="21">
        <f t="shared" si="218"/>
        <v>413</v>
      </c>
      <c r="M99" s="35">
        <f t="shared" si="219"/>
        <v>426</v>
      </c>
      <c r="N99" s="21">
        <v>287</v>
      </c>
      <c r="O99" s="35">
        <f t="shared" si="220"/>
        <v>309.96</v>
      </c>
      <c r="P99" s="21">
        <v>85</v>
      </c>
      <c r="Q99" s="35">
        <f t="shared" si="221"/>
        <v>81.6</v>
      </c>
      <c r="R99" s="21">
        <v>41</v>
      </c>
      <c r="S99" s="41">
        <f t="shared" si="222"/>
        <v>34.44</v>
      </c>
      <c r="T99" s="35">
        <f t="shared" si="223"/>
        <v>426.93</v>
      </c>
      <c r="U99" s="35">
        <f t="shared" si="224"/>
        <v>426.93</v>
      </c>
      <c r="V99" s="35">
        <v>442.48</v>
      </c>
      <c r="W99" s="35">
        <f t="shared" si="225"/>
        <v>-15.55</v>
      </c>
      <c r="X99" s="35">
        <v>1.05999999999999</v>
      </c>
      <c r="Y99" s="35">
        <f t="shared" si="226"/>
        <v>412.44</v>
      </c>
    </row>
    <row r="100" ht="20" customHeight="1" spans="1:25">
      <c r="A100" s="20" t="s">
        <v>114</v>
      </c>
      <c r="B100" s="32">
        <f t="shared" si="211"/>
        <v>941</v>
      </c>
      <c r="C100" s="33">
        <f t="shared" si="212"/>
        <v>907.56</v>
      </c>
      <c r="D100" s="34">
        <f t="shared" si="213"/>
        <v>482</v>
      </c>
      <c r="E100" s="33">
        <f t="shared" si="214"/>
        <v>479.4</v>
      </c>
      <c r="F100" s="21">
        <v>230</v>
      </c>
      <c r="G100" s="35">
        <f t="shared" si="215"/>
        <v>248.4</v>
      </c>
      <c r="H100" s="21">
        <v>161</v>
      </c>
      <c r="I100" s="35">
        <f t="shared" si="216"/>
        <v>154.56</v>
      </c>
      <c r="J100" s="21">
        <v>91</v>
      </c>
      <c r="K100" s="35">
        <f t="shared" si="217"/>
        <v>76.44</v>
      </c>
      <c r="L100" s="21">
        <f t="shared" si="218"/>
        <v>459</v>
      </c>
      <c r="M100" s="35">
        <f t="shared" si="219"/>
        <v>428.16</v>
      </c>
      <c r="N100" s="21">
        <v>152</v>
      </c>
      <c r="O100" s="35">
        <f t="shared" si="220"/>
        <v>164.16</v>
      </c>
      <c r="P100" s="21">
        <v>51</v>
      </c>
      <c r="Q100" s="35">
        <f t="shared" si="221"/>
        <v>48.96</v>
      </c>
      <c r="R100" s="21">
        <v>256</v>
      </c>
      <c r="S100" s="41">
        <f t="shared" si="222"/>
        <v>215.04</v>
      </c>
      <c r="T100" s="35">
        <f t="shared" si="223"/>
        <v>435.63</v>
      </c>
      <c r="U100" s="35">
        <f t="shared" si="224"/>
        <v>435.63</v>
      </c>
      <c r="V100" s="35">
        <v>452.33</v>
      </c>
      <c r="W100" s="35">
        <f t="shared" si="225"/>
        <v>-16.7</v>
      </c>
      <c r="X100" s="35">
        <v>1.18000000000011</v>
      </c>
      <c r="Y100" s="35">
        <f t="shared" si="226"/>
        <v>420.11</v>
      </c>
    </row>
    <row r="101" ht="20" customHeight="1" spans="1:25">
      <c r="A101" s="20" t="s">
        <v>115</v>
      </c>
      <c r="B101" s="32">
        <f t="shared" si="211"/>
        <v>488</v>
      </c>
      <c r="C101" s="33">
        <f t="shared" si="212"/>
        <v>474.48</v>
      </c>
      <c r="D101" s="34">
        <f t="shared" si="213"/>
        <v>336</v>
      </c>
      <c r="E101" s="33">
        <f t="shared" si="214"/>
        <v>332.52</v>
      </c>
      <c r="F101" s="21">
        <v>146</v>
      </c>
      <c r="G101" s="35">
        <f t="shared" si="215"/>
        <v>157.68</v>
      </c>
      <c r="H101" s="21">
        <v>127</v>
      </c>
      <c r="I101" s="35">
        <f t="shared" si="216"/>
        <v>121.92</v>
      </c>
      <c r="J101" s="21">
        <v>63</v>
      </c>
      <c r="K101" s="35">
        <f t="shared" si="217"/>
        <v>52.92</v>
      </c>
      <c r="L101" s="21">
        <f t="shared" si="218"/>
        <v>152</v>
      </c>
      <c r="M101" s="35">
        <f t="shared" si="219"/>
        <v>141.96</v>
      </c>
      <c r="N101" s="21">
        <v>38</v>
      </c>
      <c r="O101" s="35">
        <f t="shared" si="220"/>
        <v>41.04</v>
      </c>
      <c r="P101" s="21">
        <v>43</v>
      </c>
      <c r="Q101" s="35">
        <f t="shared" si="221"/>
        <v>41.28</v>
      </c>
      <c r="R101" s="21">
        <v>71</v>
      </c>
      <c r="S101" s="41">
        <f t="shared" si="222"/>
        <v>59.64</v>
      </c>
      <c r="T101" s="35">
        <f t="shared" si="223"/>
        <v>227.75</v>
      </c>
      <c r="U101" s="35">
        <f t="shared" si="224"/>
        <v>227.75</v>
      </c>
      <c r="V101" s="35">
        <v>239.1</v>
      </c>
      <c r="W101" s="35">
        <f t="shared" si="225"/>
        <v>-11.35</v>
      </c>
      <c r="X101" s="35">
        <v>0.450000000000019</v>
      </c>
      <c r="Y101" s="35">
        <f t="shared" si="226"/>
        <v>216.85</v>
      </c>
    </row>
    <row r="102" ht="20" customHeight="1" spans="1:25">
      <c r="A102" s="20" t="s">
        <v>116</v>
      </c>
      <c r="B102" s="32">
        <f t="shared" si="211"/>
        <v>711</v>
      </c>
      <c r="C102" s="33">
        <f t="shared" si="212"/>
        <v>701.04</v>
      </c>
      <c r="D102" s="34">
        <f t="shared" si="213"/>
        <v>351</v>
      </c>
      <c r="E102" s="33">
        <f t="shared" si="214"/>
        <v>346.56</v>
      </c>
      <c r="F102" s="21">
        <v>152</v>
      </c>
      <c r="G102" s="35">
        <f t="shared" si="215"/>
        <v>164.16</v>
      </c>
      <c r="H102" s="21">
        <v>127</v>
      </c>
      <c r="I102" s="35">
        <f t="shared" si="216"/>
        <v>121.92</v>
      </c>
      <c r="J102" s="21">
        <v>72</v>
      </c>
      <c r="K102" s="35">
        <f t="shared" si="217"/>
        <v>60.48</v>
      </c>
      <c r="L102" s="21">
        <f t="shared" si="218"/>
        <v>360</v>
      </c>
      <c r="M102" s="35">
        <f t="shared" si="219"/>
        <v>354.48</v>
      </c>
      <c r="N102" s="21">
        <v>170</v>
      </c>
      <c r="O102" s="35">
        <f t="shared" si="220"/>
        <v>183.6</v>
      </c>
      <c r="P102" s="21">
        <v>94</v>
      </c>
      <c r="Q102" s="35">
        <f t="shared" si="221"/>
        <v>90.24</v>
      </c>
      <c r="R102" s="21">
        <v>96</v>
      </c>
      <c r="S102" s="41">
        <f t="shared" si="222"/>
        <v>80.64</v>
      </c>
      <c r="T102" s="35">
        <f t="shared" si="223"/>
        <v>336.5</v>
      </c>
      <c r="U102" s="35">
        <f t="shared" si="224"/>
        <v>336.5</v>
      </c>
      <c r="V102" s="35">
        <v>355.22</v>
      </c>
      <c r="W102" s="35">
        <f t="shared" si="225"/>
        <v>-18.72</v>
      </c>
      <c r="X102" s="35">
        <v>0.840000000000021</v>
      </c>
      <c r="Y102" s="35">
        <f t="shared" si="226"/>
        <v>318.62</v>
      </c>
    </row>
    <row r="103" ht="20" customHeight="1" spans="1:25">
      <c r="A103" s="20" t="s">
        <v>117</v>
      </c>
      <c r="B103" s="32">
        <f t="shared" si="211"/>
        <v>946</v>
      </c>
      <c r="C103" s="33">
        <f t="shared" si="212"/>
        <v>916.8</v>
      </c>
      <c r="D103" s="34">
        <f t="shared" si="213"/>
        <v>488</v>
      </c>
      <c r="E103" s="33">
        <f t="shared" si="214"/>
        <v>484.68</v>
      </c>
      <c r="F103" s="21">
        <v>250</v>
      </c>
      <c r="G103" s="35">
        <f t="shared" si="215"/>
        <v>270</v>
      </c>
      <c r="H103" s="21">
        <v>123</v>
      </c>
      <c r="I103" s="35">
        <f t="shared" si="216"/>
        <v>118.08</v>
      </c>
      <c r="J103" s="21">
        <v>115</v>
      </c>
      <c r="K103" s="35">
        <f t="shared" si="217"/>
        <v>96.6</v>
      </c>
      <c r="L103" s="21">
        <f t="shared" si="218"/>
        <v>458</v>
      </c>
      <c r="M103" s="35">
        <f t="shared" si="219"/>
        <v>432.12</v>
      </c>
      <c r="N103" s="21">
        <v>173</v>
      </c>
      <c r="O103" s="35">
        <f t="shared" si="220"/>
        <v>186.84</v>
      </c>
      <c r="P103" s="21">
        <v>49</v>
      </c>
      <c r="Q103" s="35">
        <f t="shared" si="221"/>
        <v>47.04</v>
      </c>
      <c r="R103" s="21">
        <v>236</v>
      </c>
      <c r="S103" s="41">
        <f t="shared" si="222"/>
        <v>198.24</v>
      </c>
      <c r="T103" s="35">
        <f t="shared" si="223"/>
        <v>440.06</v>
      </c>
      <c r="U103" s="35">
        <f t="shared" si="224"/>
        <v>440.06</v>
      </c>
      <c r="V103" s="35">
        <v>470.42</v>
      </c>
      <c r="W103" s="35">
        <f t="shared" si="225"/>
        <v>-30.36</v>
      </c>
      <c r="X103" s="35">
        <v>0.539999999999992</v>
      </c>
      <c r="Y103" s="35">
        <f t="shared" si="226"/>
        <v>410.24</v>
      </c>
    </row>
    <row r="104" ht="20" customHeight="1" spans="1:25">
      <c r="A104" s="20" t="s">
        <v>118</v>
      </c>
      <c r="B104" s="32">
        <f t="shared" si="211"/>
        <v>713</v>
      </c>
      <c r="C104" s="33">
        <f t="shared" si="212"/>
        <v>690.6</v>
      </c>
      <c r="D104" s="34">
        <f t="shared" si="213"/>
        <v>299</v>
      </c>
      <c r="E104" s="33">
        <f t="shared" si="214"/>
        <v>288.24</v>
      </c>
      <c r="F104" s="21">
        <v>100</v>
      </c>
      <c r="G104" s="35">
        <f t="shared" si="215"/>
        <v>108</v>
      </c>
      <c r="H104" s="21">
        <v>109</v>
      </c>
      <c r="I104" s="35">
        <f t="shared" si="216"/>
        <v>104.64</v>
      </c>
      <c r="J104" s="21">
        <v>90</v>
      </c>
      <c r="K104" s="35">
        <f t="shared" si="217"/>
        <v>75.6</v>
      </c>
      <c r="L104" s="21">
        <f t="shared" si="218"/>
        <v>414</v>
      </c>
      <c r="M104" s="35">
        <f t="shared" si="219"/>
        <v>402.36</v>
      </c>
      <c r="N104" s="21">
        <v>194</v>
      </c>
      <c r="O104" s="35">
        <f t="shared" si="220"/>
        <v>209.52</v>
      </c>
      <c r="P104" s="21">
        <v>67</v>
      </c>
      <c r="Q104" s="35">
        <f t="shared" si="221"/>
        <v>64.32</v>
      </c>
      <c r="R104" s="21">
        <v>153</v>
      </c>
      <c r="S104" s="41">
        <f t="shared" si="222"/>
        <v>128.52</v>
      </c>
      <c r="T104" s="35">
        <f t="shared" si="223"/>
        <v>331.49</v>
      </c>
      <c r="U104" s="35">
        <f t="shared" si="224"/>
        <v>331.49</v>
      </c>
      <c r="V104" s="35">
        <v>346.58</v>
      </c>
      <c r="W104" s="35">
        <f t="shared" si="225"/>
        <v>-15.09</v>
      </c>
      <c r="X104" s="35">
        <v>0.640000000000001</v>
      </c>
      <c r="Y104" s="35">
        <f t="shared" si="226"/>
        <v>317.04</v>
      </c>
    </row>
    <row r="105" ht="20" customHeight="1" spans="1:25">
      <c r="A105" s="20" t="s">
        <v>119</v>
      </c>
      <c r="B105" s="32">
        <f t="shared" si="211"/>
        <v>503</v>
      </c>
      <c r="C105" s="33">
        <f t="shared" si="212"/>
        <v>497.64</v>
      </c>
      <c r="D105" s="34">
        <f t="shared" si="213"/>
        <v>166</v>
      </c>
      <c r="E105" s="33">
        <f t="shared" si="214"/>
        <v>162.36</v>
      </c>
      <c r="F105" s="21">
        <v>61</v>
      </c>
      <c r="G105" s="35">
        <f t="shared" si="215"/>
        <v>65.88</v>
      </c>
      <c r="H105" s="21">
        <v>69</v>
      </c>
      <c r="I105" s="35">
        <f t="shared" si="216"/>
        <v>66.24</v>
      </c>
      <c r="J105" s="21">
        <v>36</v>
      </c>
      <c r="K105" s="35">
        <f t="shared" si="217"/>
        <v>30.24</v>
      </c>
      <c r="L105" s="21">
        <f t="shared" si="218"/>
        <v>337</v>
      </c>
      <c r="M105" s="35">
        <f t="shared" si="219"/>
        <v>335.28</v>
      </c>
      <c r="N105" s="21">
        <v>171</v>
      </c>
      <c r="O105" s="35">
        <f t="shared" si="220"/>
        <v>184.68</v>
      </c>
      <c r="P105" s="21">
        <v>93</v>
      </c>
      <c r="Q105" s="35">
        <f t="shared" si="221"/>
        <v>89.28</v>
      </c>
      <c r="R105" s="21">
        <v>73</v>
      </c>
      <c r="S105" s="41">
        <f t="shared" si="222"/>
        <v>61.32</v>
      </c>
      <c r="T105" s="35">
        <f t="shared" si="223"/>
        <v>238.87</v>
      </c>
      <c r="U105" s="35">
        <f t="shared" si="224"/>
        <v>238.87</v>
      </c>
      <c r="V105" s="35">
        <v>246.3</v>
      </c>
      <c r="W105" s="35">
        <f t="shared" si="225"/>
        <v>-7.43000000000001</v>
      </c>
      <c r="X105" s="35">
        <v>0.4</v>
      </c>
      <c r="Y105" s="35">
        <f t="shared" si="226"/>
        <v>231.84</v>
      </c>
    </row>
    <row r="106" ht="20" customHeight="1" spans="1:25">
      <c r="A106" s="20" t="s">
        <v>120</v>
      </c>
      <c r="B106" s="32">
        <f t="shared" si="211"/>
        <v>617</v>
      </c>
      <c r="C106" s="33">
        <f t="shared" si="212"/>
        <v>623.88</v>
      </c>
      <c r="D106" s="34">
        <f t="shared" si="213"/>
        <v>307</v>
      </c>
      <c r="E106" s="33">
        <f t="shared" si="214"/>
        <v>301.92</v>
      </c>
      <c r="F106" s="21">
        <v>123</v>
      </c>
      <c r="G106" s="35">
        <f t="shared" si="215"/>
        <v>132.84</v>
      </c>
      <c r="H106" s="21">
        <v>121</v>
      </c>
      <c r="I106" s="35">
        <f t="shared" si="216"/>
        <v>116.16</v>
      </c>
      <c r="J106" s="21">
        <v>63</v>
      </c>
      <c r="K106" s="35">
        <f t="shared" si="217"/>
        <v>52.92</v>
      </c>
      <c r="L106" s="21">
        <f t="shared" si="218"/>
        <v>310</v>
      </c>
      <c r="M106" s="35">
        <f t="shared" si="219"/>
        <v>321.96</v>
      </c>
      <c r="N106" s="21">
        <v>221</v>
      </c>
      <c r="O106" s="35">
        <f t="shared" si="220"/>
        <v>238.68</v>
      </c>
      <c r="P106" s="21">
        <v>71</v>
      </c>
      <c r="Q106" s="35">
        <f t="shared" si="221"/>
        <v>68.16</v>
      </c>
      <c r="R106" s="21">
        <v>18</v>
      </c>
      <c r="S106" s="41">
        <f t="shared" si="222"/>
        <v>15.12</v>
      </c>
      <c r="T106" s="35">
        <f t="shared" si="223"/>
        <v>299.46</v>
      </c>
      <c r="U106" s="35">
        <f t="shared" si="224"/>
        <v>299.46</v>
      </c>
      <c r="V106" s="35">
        <v>330.91</v>
      </c>
      <c r="W106" s="35">
        <f t="shared" si="225"/>
        <v>-31.45</v>
      </c>
      <c r="X106" s="35">
        <v>0</v>
      </c>
      <c r="Y106" s="35">
        <f t="shared" si="226"/>
        <v>268.01</v>
      </c>
    </row>
    <row r="107" ht="20" customHeight="1" spans="1:25">
      <c r="A107" s="20" t="s">
        <v>121</v>
      </c>
      <c r="B107" s="32">
        <f t="shared" si="211"/>
        <v>265</v>
      </c>
      <c r="C107" s="33">
        <f t="shared" si="212"/>
        <v>252</v>
      </c>
      <c r="D107" s="34">
        <f t="shared" si="213"/>
        <v>111</v>
      </c>
      <c r="E107" s="33">
        <f t="shared" si="214"/>
        <v>105.72</v>
      </c>
      <c r="F107" s="21">
        <v>25</v>
      </c>
      <c r="G107" s="35">
        <f t="shared" si="215"/>
        <v>27</v>
      </c>
      <c r="H107" s="21">
        <v>54</v>
      </c>
      <c r="I107" s="35">
        <f t="shared" si="216"/>
        <v>51.84</v>
      </c>
      <c r="J107" s="21">
        <v>32</v>
      </c>
      <c r="K107" s="35">
        <f t="shared" si="217"/>
        <v>26.88</v>
      </c>
      <c r="L107" s="21">
        <f t="shared" si="218"/>
        <v>154</v>
      </c>
      <c r="M107" s="35">
        <f t="shared" si="219"/>
        <v>146.28</v>
      </c>
      <c r="N107" s="21">
        <v>54</v>
      </c>
      <c r="O107" s="35">
        <f t="shared" si="220"/>
        <v>58.32</v>
      </c>
      <c r="P107" s="21">
        <v>33</v>
      </c>
      <c r="Q107" s="35">
        <f t="shared" si="221"/>
        <v>31.68</v>
      </c>
      <c r="R107" s="21">
        <v>67</v>
      </c>
      <c r="S107" s="41">
        <f t="shared" si="222"/>
        <v>56.28</v>
      </c>
      <c r="T107" s="35">
        <f t="shared" si="223"/>
        <v>120.96</v>
      </c>
      <c r="U107" s="35">
        <f t="shared" si="224"/>
        <v>120.96</v>
      </c>
      <c r="V107" s="35">
        <v>125.86</v>
      </c>
      <c r="W107" s="35">
        <f t="shared" si="225"/>
        <v>-4.90000000000001</v>
      </c>
      <c r="X107" s="35">
        <v>0.24000000000001</v>
      </c>
      <c r="Y107" s="35">
        <f t="shared" si="226"/>
        <v>116.3</v>
      </c>
    </row>
    <row r="108" ht="20" customHeight="1" spans="1:25">
      <c r="A108" s="20" t="s">
        <v>122</v>
      </c>
      <c r="B108" s="32">
        <f t="shared" si="211"/>
        <v>785</v>
      </c>
      <c r="C108" s="33">
        <f t="shared" si="212"/>
        <v>776.76</v>
      </c>
      <c r="D108" s="34">
        <f t="shared" si="213"/>
        <v>297</v>
      </c>
      <c r="E108" s="33">
        <f t="shared" si="214"/>
        <v>282.6</v>
      </c>
      <c r="F108" s="21">
        <v>78</v>
      </c>
      <c r="G108" s="35">
        <f t="shared" si="215"/>
        <v>84.24</v>
      </c>
      <c r="H108" s="21">
        <v>120</v>
      </c>
      <c r="I108" s="35">
        <f t="shared" si="216"/>
        <v>115.2</v>
      </c>
      <c r="J108" s="21">
        <v>99</v>
      </c>
      <c r="K108" s="35">
        <f t="shared" si="217"/>
        <v>83.16</v>
      </c>
      <c r="L108" s="21">
        <f t="shared" si="218"/>
        <v>488</v>
      </c>
      <c r="M108" s="35">
        <f t="shared" si="219"/>
        <v>494.16</v>
      </c>
      <c r="N108" s="21">
        <v>308</v>
      </c>
      <c r="O108" s="35">
        <f t="shared" si="220"/>
        <v>332.64</v>
      </c>
      <c r="P108" s="21">
        <v>86</v>
      </c>
      <c r="Q108" s="35">
        <f t="shared" si="221"/>
        <v>82.56</v>
      </c>
      <c r="R108" s="21">
        <v>94</v>
      </c>
      <c r="S108" s="41">
        <f t="shared" si="222"/>
        <v>78.96</v>
      </c>
      <c r="T108" s="35">
        <f t="shared" si="223"/>
        <v>372.84</v>
      </c>
      <c r="U108" s="35">
        <f t="shared" si="224"/>
        <v>372.84</v>
      </c>
      <c r="V108" s="35">
        <v>389.84</v>
      </c>
      <c r="W108" s="35">
        <f t="shared" si="225"/>
        <v>-17</v>
      </c>
      <c r="X108" s="35">
        <v>0.68</v>
      </c>
      <c r="Y108" s="35">
        <f t="shared" si="226"/>
        <v>356.52</v>
      </c>
    </row>
    <row r="109" ht="20" customHeight="1" spans="1:25">
      <c r="A109" s="20" t="s">
        <v>123</v>
      </c>
      <c r="B109" s="32">
        <f t="shared" si="211"/>
        <v>1216</v>
      </c>
      <c r="C109" s="33">
        <f t="shared" si="212"/>
        <v>1218.36</v>
      </c>
      <c r="D109" s="34">
        <f t="shared" si="213"/>
        <v>368</v>
      </c>
      <c r="E109" s="33">
        <f t="shared" si="214"/>
        <v>360.48</v>
      </c>
      <c r="F109" s="21">
        <v>126</v>
      </c>
      <c r="G109" s="35">
        <f t="shared" si="215"/>
        <v>136.08</v>
      </c>
      <c r="H109" s="21">
        <v>176</v>
      </c>
      <c r="I109" s="35">
        <f t="shared" si="216"/>
        <v>168.96</v>
      </c>
      <c r="J109" s="21">
        <v>66</v>
      </c>
      <c r="K109" s="35">
        <f t="shared" si="217"/>
        <v>55.44</v>
      </c>
      <c r="L109" s="21">
        <f t="shared" si="218"/>
        <v>848</v>
      </c>
      <c r="M109" s="35">
        <f t="shared" si="219"/>
        <v>857.88</v>
      </c>
      <c r="N109" s="21">
        <v>494</v>
      </c>
      <c r="O109" s="35">
        <f t="shared" si="220"/>
        <v>533.52</v>
      </c>
      <c r="P109" s="21">
        <v>225</v>
      </c>
      <c r="Q109" s="35">
        <f t="shared" si="221"/>
        <v>216</v>
      </c>
      <c r="R109" s="21">
        <v>129</v>
      </c>
      <c r="S109" s="41">
        <f t="shared" si="222"/>
        <v>108.36</v>
      </c>
      <c r="T109" s="35">
        <f t="shared" si="223"/>
        <v>584.81</v>
      </c>
      <c r="U109" s="35">
        <f t="shared" si="224"/>
        <v>584.81</v>
      </c>
      <c r="V109" s="35">
        <v>603.53</v>
      </c>
      <c r="W109" s="35">
        <f t="shared" si="225"/>
        <v>-18.72</v>
      </c>
      <c r="X109" s="35">
        <v>0</v>
      </c>
      <c r="Y109" s="35">
        <f t="shared" si="226"/>
        <v>566.09</v>
      </c>
    </row>
    <row r="110" ht="20" customHeight="1" spans="1:25">
      <c r="A110" s="20" t="s">
        <v>124</v>
      </c>
      <c r="B110" s="32">
        <f t="shared" si="211"/>
        <v>476</v>
      </c>
      <c r="C110" s="33">
        <f t="shared" si="212"/>
        <v>462.84</v>
      </c>
      <c r="D110" s="34">
        <f t="shared" si="213"/>
        <v>132</v>
      </c>
      <c r="E110" s="33">
        <f t="shared" si="214"/>
        <v>123.84</v>
      </c>
      <c r="F110" s="21">
        <v>26</v>
      </c>
      <c r="G110" s="35">
        <f t="shared" si="215"/>
        <v>28.08</v>
      </c>
      <c r="H110" s="21">
        <v>56</v>
      </c>
      <c r="I110" s="35">
        <f t="shared" si="216"/>
        <v>53.76</v>
      </c>
      <c r="J110" s="21">
        <v>50</v>
      </c>
      <c r="K110" s="35">
        <f t="shared" si="217"/>
        <v>42</v>
      </c>
      <c r="L110" s="21">
        <f t="shared" si="218"/>
        <v>344</v>
      </c>
      <c r="M110" s="35">
        <f t="shared" si="219"/>
        <v>339</v>
      </c>
      <c r="N110" s="21">
        <v>160</v>
      </c>
      <c r="O110" s="35">
        <f t="shared" si="220"/>
        <v>172.8</v>
      </c>
      <c r="P110" s="21">
        <v>97</v>
      </c>
      <c r="Q110" s="35">
        <f t="shared" si="221"/>
        <v>93.12</v>
      </c>
      <c r="R110" s="21">
        <v>87</v>
      </c>
      <c r="S110" s="41">
        <f t="shared" si="222"/>
        <v>73.08</v>
      </c>
      <c r="T110" s="35">
        <f t="shared" si="223"/>
        <v>222.16</v>
      </c>
      <c r="U110" s="35">
        <f t="shared" si="224"/>
        <v>222.16</v>
      </c>
      <c r="V110" s="35">
        <v>230.86</v>
      </c>
      <c r="W110" s="35">
        <f t="shared" si="225"/>
        <v>-8.70000000000002</v>
      </c>
      <c r="X110" s="35">
        <v>0.300000000000001</v>
      </c>
      <c r="Y110" s="35">
        <f t="shared" si="226"/>
        <v>213.76</v>
      </c>
    </row>
    <row r="111" ht="20" customHeight="1" spans="1:25">
      <c r="A111" s="20" t="s">
        <v>125</v>
      </c>
      <c r="B111" s="32">
        <f t="shared" si="211"/>
        <v>1208</v>
      </c>
      <c r="C111" s="33">
        <f t="shared" si="212"/>
        <v>1188.36</v>
      </c>
      <c r="D111" s="34">
        <f t="shared" si="213"/>
        <v>507</v>
      </c>
      <c r="E111" s="33">
        <f t="shared" si="214"/>
        <v>486</v>
      </c>
      <c r="F111" s="21">
        <v>140</v>
      </c>
      <c r="G111" s="35">
        <f t="shared" si="215"/>
        <v>151.2</v>
      </c>
      <c r="H111" s="21">
        <v>221</v>
      </c>
      <c r="I111" s="35">
        <f t="shared" si="216"/>
        <v>212.16</v>
      </c>
      <c r="J111" s="21">
        <v>146</v>
      </c>
      <c r="K111" s="35">
        <f t="shared" si="217"/>
        <v>122.64</v>
      </c>
      <c r="L111" s="21">
        <f t="shared" si="218"/>
        <v>701</v>
      </c>
      <c r="M111" s="35">
        <f t="shared" si="219"/>
        <v>702.36</v>
      </c>
      <c r="N111" s="21">
        <v>389</v>
      </c>
      <c r="O111" s="35">
        <f t="shared" si="220"/>
        <v>420.12</v>
      </c>
      <c r="P111" s="21">
        <v>168</v>
      </c>
      <c r="Q111" s="35">
        <f t="shared" si="221"/>
        <v>161.28</v>
      </c>
      <c r="R111" s="21">
        <v>144</v>
      </c>
      <c r="S111" s="41">
        <f t="shared" si="222"/>
        <v>120.96</v>
      </c>
      <c r="T111" s="35">
        <f t="shared" si="223"/>
        <v>570.41</v>
      </c>
      <c r="U111" s="35">
        <f t="shared" si="224"/>
        <v>570.41</v>
      </c>
      <c r="V111" s="35">
        <v>595.58</v>
      </c>
      <c r="W111" s="35">
        <f t="shared" si="225"/>
        <v>-25.1700000000001</v>
      </c>
      <c r="X111" s="35">
        <v>1.2</v>
      </c>
      <c r="Y111" s="35">
        <f t="shared" si="226"/>
        <v>546.44</v>
      </c>
    </row>
    <row r="112" ht="20" customHeight="1" spans="1:25">
      <c r="A112" s="20" t="s">
        <v>126</v>
      </c>
      <c r="B112" s="32">
        <f t="shared" si="211"/>
        <v>838</v>
      </c>
      <c r="C112" s="33">
        <f t="shared" si="212"/>
        <v>845.52</v>
      </c>
      <c r="D112" s="34">
        <f t="shared" si="213"/>
        <v>365</v>
      </c>
      <c r="E112" s="33">
        <f t="shared" si="214"/>
        <v>352.32</v>
      </c>
      <c r="F112" s="21">
        <v>98</v>
      </c>
      <c r="G112" s="35">
        <f t="shared" si="215"/>
        <v>105.84</v>
      </c>
      <c r="H112" s="21">
        <v>185</v>
      </c>
      <c r="I112" s="35">
        <f t="shared" si="216"/>
        <v>177.6</v>
      </c>
      <c r="J112" s="21">
        <v>82</v>
      </c>
      <c r="K112" s="35">
        <f t="shared" si="217"/>
        <v>68.88</v>
      </c>
      <c r="L112" s="21">
        <f t="shared" si="218"/>
        <v>473</v>
      </c>
      <c r="M112" s="35">
        <f t="shared" si="219"/>
        <v>493.2</v>
      </c>
      <c r="N112" s="21">
        <v>366</v>
      </c>
      <c r="O112" s="35">
        <f t="shared" si="220"/>
        <v>395.28</v>
      </c>
      <c r="P112" s="21">
        <v>67</v>
      </c>
      <c r="Q112" s="35">
        <f t="shared" si="221"/>
        <v>64.32</v>
      </c>
      <c r="R112" s="21">
        <v>40</v>
      </c>
      <c r="S112" s="41">
        <f t="shared" si="222"/>
        <v>33.6</v>
      </c>
      <c r="T112" s="35">
        <f t="shared" si="223"/>
        <v>405.85</v>
      </c>
      <c r="U112" s="35">
        <f t="shared" si="224"/>
        <v>405.85</v>
      </c>
      <c r="V112" s="35">
        <v>424.4</v>
      </c>
      <c r="W112" s="35">
        <f t="shared" si="225"/>
        <v>-18.55</v>
      </c>
      <c r="X112" s="35">
        <v>0.620000000000001</v>
      </c>
      <c r="Y112" s="35">
        <f t="shared" si="226"/>
        <v>387.92</v>
      </c>
    </row>
    <row r="113" ht="20" customHeight="1" spans="1:25">
      <c r="A113" s="20" t="s">
        <v>127</v>
      </c>
      <c r="B113" s="32">
        <f t="shared" si="211"/>
        <v>1029</v>
      </c>
      <c r="C113" s="33">
        <f t="shared" si="212"/>
        <v>1079.4</v>
      </c>
      <c r="D113" s="34">
        <f t="shared" si="213"/>
        <v>403</v>
      </c>
      <c r="E113" s="33">
        <f t="shared" si="214"/>
        <v>416.52</v>
      </c>
      <c r="F113" s="21">
        <v>270</v>
      </c>
      <c r="G113" s="35">
        <f t="shared" si="215"/>
        <v>291.6</v>
      </c>
      <c r="H113" s="21">
        <v>110</v>
      </c>
      <c r="I113" s="35">
        <f t="shared" si="216"/>
        <v>105.6</v>
      </c>
      <c r="J113" s="21">
        <v>23</v>
      </c>
      <c r="K113" s="35">
        <f t="shared" si="217"/>
        <v>19.32</v>
      </c>
      <c r="L113" s="21">
        <f t="shared" si="218"/>
        <v>626</v>
      </c>
      <c r="M113" s="35">
        <f t="shared" si="219"/>
        <v>662.88</v>
      </c>
      <c r="N113" s="21">
        <v>541</v>
      </c>
      <c r="O113" s="35">
        <f t="shared" si="220"/>
        <v>584.28</v>
      </c>
      <c r="P113" s="21">
        <v>60</v>
      </c>
      <c r="Q113" s="35">
        <f t="shared" si="221"/>
        <v>57.6</v>
      </c>
      <c r="R113" s="21">
        <v>25</v>
      </c>
      <c r="S113" s="41">
        <f t="shared" si="222"/>
        <v>21</v>
      </c>
      <c r="T113" s="35">
        <f t="shared" si="223"/>
        <v>518.11</v>
      </c>
      <c r="U113" s="35">
        <f t="shared" si="224"/>
        <v>518.11</v>
      </c>
      <c r="V113" s="35">
        <v>531.88</v>
      </c>
      <c r="W113" s="35">
        <f t="shared" si="225"/>
        <v>-13.77</v>
      </c>
      <c r="X113" s="35">
        <v>1.59</v>
      </c>
      <c r="Y113" s="35">
        <f t="shared" si="226"/>
        <v>505.93</v>
      </c>
    </row>
    <row r="114" ht="20" customHeight="1" spans="1:25">
      <c r="A114" s="20" t="s">
        <v>128</v>
      </c>
      <c r="B114" s="32">
        <f t="shared" si="211"/>
        <v>617</v>
      </c>
      <c r="C114" s="33">
        <f t="shared" si="212"/>
        <v>589.92</v>
      </c>
      <c r="D114" s="34">
        <f t="shared" si="213"/>
        <v>328</v>
      </c>
      <c r="E114" s="33">
        <f t="shared" si="214"/>
        <v>305.52</v>
      </c>
      <c r="F114" s="21">
        <v>63</v>
      </c>
      <c r="G114" s="35">
        <f t="shared" si="215"/>
        <v>68.04</v>
      </c>
      <c r="H114" s="21">
        <v>124</v>
      </c>
      <c r="I114" s="35">
        <f t="shared" si="216"/>
        <v>119.04</v>
      </c>
      <c r="J114" s="21">
        <v>141</v>
      </c>
      <c r="K114" s="35">
        <f t="shared" si="217"/>
        <v>118.44</v>
      </c>
      <c r="L114" s="21">
        <f t="shared" si="218"/>
        <v>289</v>
      </c>
      <c r="M114" s="35">
        <f t="shared" si="219"/>
        <v>284.4</v>
      </c>
      <c r="N114" s="21">
        <v>143</v>
      </c>
      <c r="O114" s="35">
        <f t="shared" si="220"/>
        <v>154.44</v>
      </c>
      <c r="P114" s="21">
        <v>61</v>
      </c>
      <c r="Q114" s="35">
        <f t="shared" si="221"/>
        <v>58.56</v>
      </c>
      <c r="R114" s="21">
        <v>85</v>
      </c>
      <c r="S114" s="41">
        <f t="shared" si="222"/>
        <v>71.4</v>
      </c>
      <c r="T114" s="35">
        <f t="shared" si="223"/>
        <v>283.16</v>
      </c>
      <c r="U114" s="35">
        <f t="shared" si="224"/>
        <v>283.16</v>
      </c>
      <c r="V114" s="35">
        <v>293.18</v>
      </c>
      <c r="W114" s="35">
        <f t="shared" si="225"/>
        <v>-10.02</v>
      </c>
      <c r="X114" s="35">
        <v>0.82</v>
      </c>
      <c r="Y114" s="35">
        <f t="shared" si="226"/>
        <v>273.96</v>
      </c>
    </row>
    <row r="115" ht="20" customHeight="1" spans="1:25">
      <c r="A115" s="20" t="s">
        <v>129</v>
      </c>
      <c r="B115" s="32">
        <f t="shared" si="211"/>
        <v>365</v>
      </c>
      <c r="C115" s="33">
        <f t="shared" si="212"/>
        <v>349.56</v>
      </c>
      <c r="D115" s="34">
        <f t="shared" si="213"/>
        <v>175</v>
      </c>
      <c r="E115" s="33">
        <f t="shared" si="214"/>
        <v>164.04</v>
      </c>
      <c r="F115" s="21">
        <v>33</v>
      </c>
      <c r="G115" s="35">
        <f t="shared" si="215"/>
        <v>35.64</v>
      </c>
      <c r="H115" s="21">
        <v>76</v>
      </c>
      <c r="I115" s="35">
        <f t="shared" si="216"/>
        <v>72.96</v>
      </c>
      <c r="J115" s="21">
        <v>66</v>
      </c>
      <c r="K115" s="35">
        <f t="shared" si="217"/>
        <v>55.44</v>
      </c>
      <c r="L115" s="21">
        <f t="shared" si="218"/>
        <v>190</v>
      </c>
      <c r="M115" s="35">
        <f t="shared" si="219"/>
        <v>185.52</v>
      </c>
      <c r="N115" s="21">
        <v>81</v>
      </c>
      <c r="O115" s="35">
        <f t="shared" si="220"/>
        <v>87.48</v>
      </c>
      <c r="P115" s="21">
        <v>54</v>
      </c>
      <c r="Q115" s="35">
        <f t="shared" si="221"/>
        <v>51.84</v>
      </c>
      <c r="R115" s="21">
        <v>55</v>
      </c>
      <c r="S115" s="41">
        <f t="shared" si="222"/>
        <v>46.2</v>
      </c>
      <c r="T115" s="35">
        <f t="shared" si="223"/>
        <v>167.79</v>
      </c>
      <c r="U115" s="35">
        <f t="shared" si="224"/>
        <v>167.79</v>
      </c>
      <c r="V115" s="35">
        <v>175.74</v>
      </c>
      <c r="W115" s="35">
        <f t="shared" si="225"/>
        <v>-7.95000000000002</v>
      </c>
      <c r="X115" s="35">
        <v>0.470000000000031</v>
      </c>
      <c r="Y115" s="35">
        <f t="shared" si="226"/>
        <v>160.31</v>
      </c>
    </row>
    <row r="116" ht="20" customHeight="1" spans="1:25">
      <c r="A116" s="20" t="s">
        <v>130</v>
      </c>
      <c r="B116" s="32">
        <f t="shared" si="211"/>
        <v>298</v>
      </c>
      <c r="C116" s="33">
        <f t="shared" si="212"/>
        <v>283.8</v>
      </c>
      <c r="D116" s="34">
        <f t="shared" si="213"/>
        <v>152</v>
      </c>
      <c r="E116" s="33">
        <f t="shared" si="214"/>
        <v>142.56</v>
      </c>
      <c r="F116" s="21">
        <v>27</v>
      </c>
      <c r="G116" s="35">
        <f t="shared" si="215"/>
        <v>29.16</v>
      </c>
      <c r="H116" s="21">
        <v>70</v>
      </c>
      <c r="I116" s="35">
        <f t="shared" si="216"/>
        <v>67.2</v>
      </c>
      <c r="J116" s="21">
        <v>55</v>
      </c>
      <c r="K116" s="35">
        <f t="shared" si="217"/>
        <v>46.2</v>
      </c>
      <c r="L116" s="21">
        <f t="shared" si="218"/>
        <v>146</v>
      </c>
      <c r="M116" s="35">
        <f t="shared" si="219"/>
        <v>141.24</v>
      </c>
      <c r="N116" s="21">
        <v>60</v>
      </c>
      <c r="O116" s="35">
        <f t="shared" si="220"/>
        <v>64.8</v>
      </c>
      <c r="P116" s="21">
        <v>35</v>
      </c>
      <c r="Q116" s="35">
        <f t="shared" si="221"/>
        <v>33.6</v>
      </c>
      <c r="R116" s="21">
        <v>51</v>
      </c>
      <c r="S116" s="41">
        <f t="shared" si="222"/>
        <v>42.84</v>
      </c>
      <c r="T116" s="35">
        <f t="shared" si="223"/>
        <v>136.22</v>
      </c>
      <c r="U116" s="35">
        <f t="shared" si="224"/>
        <v>136.22</v>
      </c>
      <c r="V116" s="35">
        <v>154.14</v>
      </c>
      <c r="W116" s="35">
        <f t="shared" si="225"/>
        <v>-17.92</v>
      </c>
      <c r="X116" s="35">
        <v>0.35999999999998</v>
      </c>
      <c r="Y116" s="35">
        <f t="shared" si="226"/>
        <v>118.66</v>
      </c>
    </row>
    <row r="117" ht="20" customHeight="1" spans="1:25">
      <c r="A117" s="20" t="s">
        <v>131</v>
      </c>
      <c r="B117" s="32">
        <f t="shared" si="211"/>
        <v>765</v>
      </c>
      <c r="C117" s="33">
        <f t="shared" si="212"/>
        <v>754.8</v>
      </c>
      <c r="D117" s="34">
        <f t="shared" si="213"/>
        <v>415</v>
      </c>
      <c r="E117" s="33">
        <f t="shared" si="214"/>
        <v>400.8</v>
      </c>
      <c r="F117" s="21">
        <v>126</v>
      </c>
      <c r="G117" s="35">
        <f t="shared" si="215"/>
        <v>136.08</v>
      </c>
      <c r="H117" s="21">
        <v>183</v>
      </c>
      <c r="I117" s="35">
        <f t="shared" si="216"/>
        <v>175.68</v>
      </c>
      <c r="J117" s="21">
        <v>106</v>
      </c>
      <c r="K117" s="35">
        <f t="shared" si="217"/>
        <v>89.04</v>
      </c>
      <c r="L117" s="21">
        <f t="shared" si="218"/>
        <v>350</v>
      </c>
      <c r="M117" s="35">
        <f t="shared" si="219"/>
        <v>354</v>
      </c>
      <c r="N117" s="21">
        <v>208</v>
      </c>
      <c r="O117" s="35">
        <f t="shared" si="220"/>
        <v>224.64</v>
      </c>
      <c r="P117" s="21">
        <v>84</v>
      </c>
      <c r="Q117" s="35">
        <f t="shared" si="221"/>
        <v>80.64</v>
      </c>
      <c r="R117" s="21">
        <v>58</v>
      </c>
      <c r="S117" s="41">
        <f t="shared" si="222"/>
        <v>48.72</v>
      </c>
      <c r="T117" s="35">
        <f t="shared" si="223"/>
        <v>362.3</v>
      </c>
      <c r="U117" s="35">
        <f t="shared" si="224"/>
        <v>362.3</v>
      </c>
      <c r="V117" s="35">
        <v>376.99</v>
      </c>
      <c r="W117" s="35">
        <f t="shared" si="225"/>
        <v>-14.69</v>
      </c>
      <c r="X117" s="35">
        <v>0.780000000000001</v>
      </c>
      <c r="Y117" s="35">
        <f t="shared" si="226"/>
        <v>348.39</v>
      </c>
    </row>
    <row r="118" ht="19" customHeight="1" spans="1:25">
      <c r="A118" s="20" t="s">
        <v>132</v>
      </c>
      <c r="B118" s="32">
        <f t="shared" si="211"/>
        <v>785</v>
      </c>
      <c r="C118" s="33">
        <f t="shared" si="212"/>
        <v>762</v>
      </c>
      <c r="D118" s="34">
        <f t="shared" si="213"/>
        <v>401</v>
      </c>
      <c r="E118" s="33">
        <f t="shared" si="214"/>
        <v>379.08</v>
      </c>
      <c r="F118" s="21">
        <v>96</v>
      </c>
      <c r="G118" s="35">
        <f t="shared" si="215"/>
        <v>103.68</v>
      </c>
      <c r="H118" s="21">
        <v>160</v>
      </c>
      <c r="I118" s="35">
        <f t="shared" si="216"/>
        <v>153.6</v>
      </c>
      <c r="J118" s="21">
        <v>145</v>
      </c>
      <c r="K118" s="35">
        <f t="shared" si="217"/>
        <v>121.8</v>
      </c>
      <c r="L118" s="21">
        <f t="shared" si="218"/>
        <v>384</v>
      </c>
      <c r="M118" s="35">
        <f t="shared" si="219"/>
        <v>382.92</v>
      </c>
      <c r="N118" s="21">
        <v>208</v>
      </c>
      <c r="O118" s="35">
        <f t="shared" si="220"/>
        <v>224.64</v>
      </c>
      <c r="P118" s="21">
        <v>87</v>
      </c>
      <c r="Q118" s="35">
        <f t="shared" si="221"/>
        <v>83.52</v>
      </c>
      <c r="R118" s="21">
        <v>89</v>
      </c>
      <c r="S118" s="41">
        <f t="shared" si="222"/>
        <v>74.76</v>
      </c>
      <c r="T118" s="35">
        <f t="shared" si="223"/>
        <v>365.76</v>
      </c>
      <c r="U118" s="35">
        <f t="shared" si="224"/>
        <v>365.76</v>
      </c>
      <c r="V118" s="35">
        <v>382.23</v>
      </c>
      <c r="W118" s="35">
        <f t="shared" si="225"/>
        <v>-16.47</v>
      </c>
      <c r="X118" s="35">
        <v>0.75</v>
      </c>
      <c r="Y118" s="35">
        <f t="shared" si="226"/>
        <v>350.04</v>
      </c>
    </row>
    <row r="119" ht="20" customHeight="1" spans="1:25">
      <c r="A119" s="20" t="s">
        <v>133</v>
      </c>
      <c r="B119" s="32">
        <f t="shared" si="211"/>
        <v>136</v>
      </c>
      <c r="C119" s="33">
        <f t="shared" si="212"/>
        <v>125.4</v>
      </c>
      <c r="D119" s="34">
        <f t="shared" si="213"/>
        <v>88</v>
      </c>
      <c r="E119" s="33">
        <f t="shared" si="214"/>
        <v>80.88</v>
      </c>
      <c r="F119" s="21">
        <v>15</v>
      </c>
      <c r="G119" s="35">
        <f t="shared" si="215"/>
        <v>16.2</v>
      </c>
      <c r="H119" s="21">
        <v>28</v>
      </c>
      <c r="I119" s="35">
        <f t="shared" si="216"/>
        <v>26.88</v>
      </c>
      <c r="J119" s="21">
        <v>45</v>
      </c>
      <c r="K119" s="35">
        <f t="shared" si="217"/>
        <v>37.8</v>
      </c>
      <c r="L119" s="21">
        <f t="shared" si="218"/>
        <v>48</v>
      </c>
      <c r="M119" s="35">
        <f t="shared" si="219"/>
        <v>44.52</v>
      </c>
      <c r="N119" s="21">
        <v>11</v>
      </c>
      <c r="O119" s="35">
        <f t="shared" si="220"/>
        <v>11.88</v>
      </c>
      <c r="P119" s="21">
        <v>13</v>
      </c>
      <c r="Q119" s="35">
        <f t="shared" si="221"/>
        <v>12.48</v>
      </c>
      <c r="R119" s="21">
        <v>24</v>
      </c>
      <c r="S119" s="41">
        <f t="shared" si="222"/>
        <v>20.16</v>
      </c>
      <c r="T119" s="35">
        <f t="shared" si="223"/>
        <v>60.19</v>
      </c>
      <c r="U119" s="35">
        <f t="shared" si="224"/>
        <v>60.19</v>
      </c>
      <c r="V119" s="35">
        <v>65.72</v>
      </c>
      <c r="W119" s="35">
        <f t="shared" si="225"/>
        <v>-5.53</v>
      </c>
      <c r="X119" s="35">
        <v>0.0400000000000098</v>
      </c>
      <c r="Y119" s="35">
        <f t="shared" si="226"/>
        <v>54.7</v>
      </c>
    </row>
    <row r="120" ht="20" customHeight="1" spans="1:25">
      <c r="A120" s="20" t="s">
        <v>134</v>
      </c>
      <c r="B120" s="32">
        <f t="shared" si="211"/>
        <v>290</v>
      </c>
      <c r="C120" s="33">
        <f t="shared" si="212"/>
        <v>261.12</v>
      </c>
      <c r="D120" s="34">
        <f t="shared" si="213"/>
        <v>243</v>
      </c>
      <c r="E120" s="33">
        <f t="shared" si="214"/>
        <v>218.16</v>
      </c>
      <c r="F120" s="21">
        <v>21</v>
      </c>
      <c r="G120" s="35">
        <f t="shared" si="215"/>
        <v>22.68</v>
      </c>
      <c r="H120" s="21">
        <v>75</v>
      </c>
      <c r="I120" s="35">
        <f t="shared" si="216"/>
        <v>72</v>
      </c>
      <c r="J120" s="21">
        <v>147</v>
      </c>
      <c r="K120" s="35">
        <f t="shared" si="217"/>
        <v>123.48</v>
      </c>
      <c r="L120" s="21">
        <f t="shared" si="218"/>
        <v>47</v>
      </c>
      <c r="M120" s="35">
        <f t="shared" si="219"/>
        <v>42.96</v>
      </c>
      <c r="N120" s="21">
        <v>10</v>
      </c>
      <c r="O120" s="35">
        <f t="shared" si="220"/>
        <v>10.8</v>
      </c>
      <c r="P120" s="21">
        <v>9</v>
      </c>
      <c r="Q120" s="35">
        <f t="shared" si="221"/>
        <v>8.64</v>
      </c>
      <c r="R120" s="21">
        <v>28</v>
      </c>
      <c r="S120" s="41">
        <f t="shared" si="222"/>
        <v>23.52</v>
      </c>
      <c r="T120" s="35">
        <f t="shared" si="223"/>
        <v>125.34</v>
      </c>
      <c r="U120" s="35">
        <f t="shared" si="224"/>
        <v>125.34</v>
      </c>
      <c r="V120" s="35">
        <v>131.73</v>
      </c>
      <c r="W120" s="35">
        <f t="shared" si="225"/>
        <v>-6.38999999999999</v>
      </c>
      <c r="X120" s="35">
        <v>0.279999999999999</v>
      </c>
      <c r="Y120" s="35">
        <f t="shared" si="226"/>
        <v>119.23</v>
      </c>
    </row>
    <row r="121" ht="20" customHeight="1" spans="1:25">
      <c r="A121" s="20" t="s">
        <v>135</v>
      </c>
      <c r="B121" s="32">
        <f t="shared" si="211"/>
        <v>783</v>
      </c>
      <c r="C121" s="33">
        <f t="shared" si="212"/>
        <v>793.32</v>
      </c>
      <c r="D121" s="34">
        <f t="shared" si="213"/>
        <v>340</v>
      </c>
      <c r="E121" s="33">
        <f t="shared" si="214"/>
        <v>342.96</v>
      </c>
      <c r="F121" s="21">
        <v>177</v>
      </c>
      <c r="G121" s="35">
        <f t="shared" si="215"/>
        <v>191.16</v>
      </c>
      <c r="H121" s="21">
        <v>124</v>
      </c>
      <c r="I121" s="35">
        <f t="shared" si="216"/>
        <v>119.04</v>
      </c>
      <c r="J121" s="21">
        <v>39</v>
      </c>
      <c r="K121" s="35">
        <f t="shared" si="217"/>
        <v>32.76</v>
      </c>
      <c r="L121" s="21">
        <f t="shared" si="218"/>
        <v>443</v>
      </c>
      <c r="M121" s="35">
        <f t="shared" si="219"/>
        <v>450.36</v>
      </c>
      <c r="N121" s="21">
        <v>291</v>
      </c>
      <c r="O121" s="35">
        <f t="shared" si="220"/>
        <v>314.28</v>
      </c>
      <c r="P121" s="21">
        <v>70</v>
      </c>
      <c r="Q121" s="35">
        <f t="shared" si="221"/>
        <v>67.2</v>
      </c>
      <c r="R121" s="21">
        <v>82</v>
      </c>
      <c r="S121" s="41">
        <f t="shared" si="222"/>
        <v>68.88</v>
      </c>
      <c r="T121" s="35">
        <f t="shared" si="223"/>
        <v>380.79</v>
      </c>
      <c r="U121" s="35">
        <f t="shared" si="224"/>
        <v>380.79</v>
      </c>
      <c r="V121" s="35">
        <v>393</v>
      </c>
      <c r="W121" s="35">
        <f t="shared" si="225"/>
        <v>-12.21</v>
      </c>
      <c r="X121" s="35">
        <v>0.440000000000001</v>
      </c>
      <c r="Y121" s="35">
        <f t="shared" si="226"/>
        <v>369.02</v>
      </c>
    </row>
    <row r="122" ht="20" customHeight="1" spans="1:25">
      <c r="A122" s="20" t="s">
        <v>136</v>
      </c>
      <c r="B122" s="32">
        <f t="shared" si="211"/>
        <v>736</v>
      </c>
      <c r="C122" s="33">
        <f t="shared" si="212"/>
        <v>739.92</v>
      </c>
      <c r="D122" s="34">
        <f t="shared" si="213"/>
        <v>325</v>
      </c>
      <c r="E122" s="33">
        <f t="shared" si="214"/>
        <v>316.68</v>
      </c>
      <c r="F122" s="21">
        <v>92</v>
      </c>
      <c r="G122" s="35">
        <f t="shared" si="215"/>
        <v>99.36</v>
      </c>
      <c r="H122" s="21">
        <v>180</v>
      </c>
      <c r="I122" s="35">
        <f t="shared" si="216"/>
        <v>172.8</v>
      </c>
      <c r="J122" s="21">
        <v>53</v>
      </c>
      <c r="K122" s="35">
        <f t="shared" si="217"/>
        <v>44.52</v>
      </c>
      <c r="L122" s="21">
        <f t="shared" si="218"/>
        <v>411</v>
      </c>
      <c r="M122" s="35">
        <f t="shared" si="219"/>
        <v>423.24</v>
      </c>
      <c r="N122" s="21">
        <v>278</v>
      </c>
      <c r="O122" s="35">
        <f t="shared" si="220"/>
        <v>300.24</v>
      </c>
      <c r="P122" s="21">
        <v>94</v>
      </c>
      <c r="Q122" s="35">
        <f t="shared" si="221"/>
        <v>90.24</v>
      </c>
      <c r="R122" s="21">
        <v>39</v>
      </c>
      <c r="S122" s="41">
        <f t="shared" si="222"/>
        <v>32.76</v>
      </c>
      <c r="T122" s="35">
        <f t="shared" si="223"/>
        <v>355.16</v>
      </c>
      <c r="U122" s="35">
        <f t="shared" si="224"/>
        <v>355.16</v>
      </c>
      <c r="V122" s="35">
        <v>364.55</v>
      </c>
      <c r="W122" s="35">
        <f t="shared" si="225"/>
        <v>-9.38999999999999</v>
      </c>
      <c r="X122" s="35">
        <v>0.82</v>
      </c>
      <c r="Y122" s="35">
        <f t="shared" si="226"/>
        <v>346.59</v>
      </c>
    </row>
    <row r="123" ht="20" customHeight="1" spans="1:25">
      <c r="A123" s="20" t="s">
        <v>137</v>
      </c>
      <c r="B123" s="32">
        <f t="shared" si="211"/>
        <v>663</v>
      </c>
      <c r="C123" s="33">
        <f t="shared" si="212"/>
        <v>626.4</v>
      </c>
      <c r="D123" s="34">
        <f t="shared" si="213"/>
        <v>289</v>
      </c>
      <c r="E123" s="33">
        <f t="shared" si="214"/>
        <v>269.28</v>
      </c>
      <c r="F123" s="21">
        <v>70</v>
      </c>
      <c r="G123" s="35">
        <f t="shared" si="215"/>
        <v>75.6</v>
      </c>
      <c r="H123" s="21">
        <v>81</v>
      </c>
      <c r="I123" s="35">
        <f t="shared" si="216"/>
        <v>77.76</v>
      </c>
      <c r="J123" s="21">
        <v>138</v>
      </c>
      <c r="K123" s="35">
        <f t="shared" si="217"/>
        <v>115.92</v>
      </c>
      <c r="L123" s="21">
        <f t="shared" si="218"/>
        <v>374</v>
      </c>
      <c r="M123" s="35">
        <f t="shared" si="219"/>
        <v>357.12</v>
      </c>
      <c r="N123" s="21">
        <v>146</v>
      </c>
      <c r="O123" s="35">
        <f t="shared" si="220"/>
        <v>157.68</v>
      </c>
      <c r="P123" s="21">
        <v>66</v>
      </c>
      <c r="Q123" s="35">
        <f t="shared" si="221"/>
        <v>63.36</v>
      </c>
      <c r="R123" s="21">
        <v>162</v>
      </c>
      <c r="S123" s="41">
        <f t="shared" si="222"/>
        <v>136.08</v>
      </c>
      <c r="T123" s="35">
        <f t="shared" si="223"/>
        <v>300.67</v>
      </c>
      <c r="U123" s="35">
        <f t="shared" si="224"/>
        <v>300.67</v>
      </c>
      <c r="V123" s="35">
        <v>310.35</v>
      </c>
      <c r="W123" s="35">
        <f t="shared" si="225"/>
        <v>-9.68000000000001</v>
      </c>
      <c r="X123" s="35">
        <v>0.390000000000001</v>
      </c>
      <c r="Y123" s="35">
        <f t="shared" si="226"/>
        <v>291.38</v>
      </c>
    </row>
    <row r="124" ht="20" customHeight="1" spans="1:25">
      <c r="A124" s="20" t="s">
        <v>138</v>
      </c>
      <c r="B124" s="32">
        <f t="shared" si="211"/>
        <v>1202</v>
      </c>
      <c r="C124" s="33">
        <f t="shared" si="212"/>
        <v>1204.32</v>
      </c>
      <c r="D124" s="34">
        <f t="shared" si="213"/>
        <v>584</v>
      </c>
      <c r="E124" s="33">
        <f t="shared" si="214"/>
        <v>574.56</v>
      </c>
      <c r="F124" s="21">
        <v>251</v>
      </c>
      <c r="G124" s="35">
        <f t="shared" si="215"/>
        <v>271.08</v>
      </c>
      <c r="H124" s="21">
        <v>198</v>
      </c>
      <c r="I124" s="35">
        <f t="shared" si="216"/>
        <v>190.08</v>
      </c>
      <c r="J124" s="21">
        <v>135</v>
      </c>
      <c r="K124" s="35">
        <f t="shared" si="217"/>
        <v>113.4</v>
      </c>
      <c r="L124" s="21">
        <f t="shared" si="218"/>
        <v>618</v>
      </c>
      <c r="M124" s="35">
        <f t="shared" si="219"/>
        <v>629.76</v>
      </c>
      <c r="N124" s="21">
        <v>386</v>
      </c>
      <c r="O124" s="35">
        <f t="shared" si="220"/>
        <v>416.88</v>
      </c>
      <c r="P124" s="21">
        <v>150</v>
      </c>
      <c r="Q124" s="35">
        <f t="shared" si="221"/>
        <v>144</v>
      </c>
      <c r="R124" s="21">
        <v>82</v>
      </c>
      <c r="S124" s="41">
        <f t="shared" si="222"/>
        <v>68.88</v>
      </c>
      <c r="T124" s="35">
        <f t="shared" si="223"/>
        <v>578.07</v>
      </c>
      <c r="U124" s="35">
        <f t="shared" si="224"/>
        <v>578.07</v>
      </c>
      <c r="V124" s="35">
        <v>599.44</v>
      </c>
      <c r="W124" s="35">
        <f t="shared" si="225"/>
        <v>-21.37</v>
      </c>
      <c r="X124" s="35">
        <v>0.75</v>
      </c>
      <c r="Y124" s="35">
        <f t="shared" si="226"/>
        <v>557.45</v>
      </c>
    </row>
    <row r="125" ht="20" customHeight="1" spans="1:25">
      <c r="A125" s="20" t="s">
        <v>139</v>
      </c>
      <c r="B125" s="32">
        <f t="shared" si="211"/>
        <v>714</v>
      </c>
      <c r="C125" s="33">
        <f t="shared" si="212"/>
        <v>721.56</v>
      </c>
      <c r="D125" s="34">
        <f t="shared" si="213"/>
        <v>372</v>
      </c>
      <c r="E125" s="33">
        <f t="shared" si="214"/>
        <v>372.72</v>
      </c>
      <c r="F125" s="21">
        <v>196</v>
      </c>
      <c r="G125" s="35">
        <f t="shared" si="215"/>
        <v>211.68</v>
      </c>
      <c r="H125" s="21">
        <v>110</v>
      </c>
      <c r="I125" s="35">
        <f t="shared" si="216"/>
        <v>105.6</v>
      </c>
      <c r="J125" s="21">
        <v>66</v>
      </c>
      <c r="K125" s="35">
        <f t="shared" si="217"/>
        <v>55.44</v>
      </c>
      <c r="L125" s="21">
        <f t="shared" si="218"/>
        <v>342</v>
      </c>
      <c r="M125" s="35">
        <f t="shared" si="219"/>
        <v>348.84</v>
      </c>
      <c r="N125" s="21">
        <v>230</v>
      </c>
      <c r="O125" s="35">
        <f t="shared" si="220"/>
        <v>248.4</v>
      </c>
      <c r="P125" s="21">
        <v>53</v>
      </c>
      <c r="Q125" s="35">
        <f t="shared" si="221"/>
        <v>50.88</v>
      </c>
      <c r="R125" s="21">
        <v>59</v>
      </c>
      <c r="S125" s="41">
        <f t="shared" si="222"/>
        <v>49.56</v>
      </c>
      <c r="T125" s="35">
        <f t="shared" si="223"/>
        <v>346.35</v>
      </c>
      <c r="U125" s="35">
        <f t="shared" si="224"/>
        <v>346.35</v>
      </c>
      <c r="V125" s="35">
        <v>366.68</v>
      </c>
      <c r="W125" s="35">
        <f t="shared" si="225"/>
        <v>-20.33</v>
      </c>
      <c r="X125" s="35">
        <v>1.13</v>
      </c>
      <c r="Y125" s="35">
        <f t="shared" si="226"/>
        <v>327.15</v>
      </c>
    </row>
    <row r="126" ht="20" customHeight="1" spans="1:25">
      <c r="A126" s="20" t="s">
        <v>140</v>
      </c>
      <c r="B126" s="32">
        <f t="shared" si="211"/>
        <v>359</v>
      </c>
      <c r="C126" s="33">
        <f t="shared" si="212"/>
        <v>341.88</v>
      </c>
      <c r="D126" s="34">
        <f t="shared" si="213"/>
        <v>144</v>
      </c>
      <c r="E126" s="33">
        <f t="shared" si="214"/>
        <v>138.12</v>
      </c>
      <c r="F126" s="21">
        <v>44</v>
      </c>
      <c r="G126" s="35">
        <f t="shared" si="215"/>
        <v>47.52</v>
      </c>
      <c r="H126" s="21">
        <v>55</v>
      </c>
      <c r="I126" s="35">
        <f t="shared" si="216"/>
        <v>52.8</v>
      </c>
      <c r="J126" s="21">
        <v>45</v>
      </c>
      <c r="K126" s="35">
        <f t="shared" si="217"/>
        <v>37.8</v>
      </c>
      <c r="L126" s="21">
        <f t="shared" si="218"/>
        <v>215</v>
      </c>
      <c r="M126" s="35">
        <f t="shared" si="219"/>
        <v>203.76</v>
      </c>
      <c r="N126" s="21">
        <v>77</v>
      </c>
      <c r="O126" s="35">
        <f t="shared" si="220"/>
        <v>83.16</v>
      </c>
      <c r="P126" s="21">
        <v>39</v>
      </c>
      <c r="Q126" s="35">
        <f t="shared" si="221"/>
        <v>37.44</v>
      </c>
      <c r="R126" s="21">
        <v>99</v>
      </c>
      <c r="S126" s="41">
        <f t="shared" si="222"/>
        <v>83.16</v>
      </c>
      <c r="T126" s="35">
        <f t="shared" si="223"/>
        <v>164.1</v>
      </c>
      <c r="U126" s="35">
        <f t="shared" si="224"/>
        <v>164.1</v>
      </c>
      <c r="V126" s="35">
        <v>170.96</v>
      </c>
      <c r="W126" s="35">
        <f t="shared" si="225"/>
        <v>-6.86000000000001</v>
      </c>
      <c r="X126" s="35">
        <v>0.659999999999999</v>
      </c>
      <c r="Y126" s="35">
        <f t="shared" si="226"/>
        <v>157.9</v>
      </c>
    </row>
  </sheetData>
  <mergeCells count="20">
    <mergeCell ref="A2:Y2"/>
    <mergeCell ref="D4:S4"/>
    <mergeCell ref="D5:K5"/>
    <mergeCell ref="L5:S5"/>
    <mergeCell ref="F6:K6"/>
    <mergeCell ref="N6:S6"/>
    <mergeCell ref="F7:G7"/>
    <mergeCell ref="H7:I7"/>
    <mergeCell ref="J7:K7"/>
    <mergeCell ref="N7:O7"/>
    <mergeCell ref="P7:Q7"/>
    <mergeCell ref="R7:S7"/>
    <mergeCell ref="A4:A8"/>
    <mergeCell ref="T4:T7"/>
    <mergeCell ref="X4:X7"/>
    <mergeCell ref="Y4:Y7"/>
    <mergeCell ref="B4:C7"/>
    <mergeCell ref="U4:W6"/>
    <mergeCell ref="D6:E7"/>
    <mergeCell ref="L6:M7"/>
  </mergeCells>
  <printOptions horizontalCentered="1"/>
  <pageMargins left="0.472222222222222" right="0.472222222222222" top="0.590277777777778" bottom="0.786805555555556" header="0.511805555555556" footer="0.511805555555556"/>
  <pageSetup paperSize="9" scale="56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5"/>
  <sheetViews>
    <sheetView zoomScale="115" zoomScaleNormal="115" workbookViewId="0">
      <pane ySplit="6" topLeftCell="A7" activePane="bottomLeft" state="frozen"/>
      <selection/>
      <selection pane="bottomLeft" activeCell="C9" sqref="C9"/>
    </sheetView>
  </sheetViews>
  <sheetFormatPr defaultColWidth="8.89166666666667" defaultRowHeight="13.5" outlineLevelCol="7"/>
  <cols>
    <col min="1" max="1" width="15.0666666666667" style="1" customWidth="1"/>
    <col min="2" max="2" width="8.89166666666667" style="1" customWidth="1"/>
    <col min="3" max="3" width="12.2833333333333" style="2" customWidth="1"/>
    <col min="4" max="4" width="14.6666666666667" style="2" customWidth="1"/>
    <col min="5" max="5" width="13.8166666666667" style="2" customWidth="1"/>
    <col min="6" max="7" width="10.775" style="2" customWidth="1"/>
    <col min="8" max="8" width="9.56666666666667" style="2" customWidth="1"/>
    <col min="9" max="16384" width="8.89166666666667" style="1"/>
  </cols>
  <sheetData>
    <row r="1" ht="14.25" spans="1:8">
      <c r="A1" s="3" t="s">
        <v>141</v>
      </c>
      <c r="B1" s="4"/>
      <c r="C1" s="5"/>
      <c r="D1" s="5"/>
      <c r="E1" s="5"/>
      <c r="F1" s="5"/>
      <c r="G1" s="5"/>
      <c r="H1" s="5"/>
    </row>
    <row r="2" ht="20.25" spans="1:8">
      <c r="A2" s="6" t="s">
        <v>142</v>
      </c>
      <c r="B2" s="6"/>
      <c r="C2" s="7"/>
      <c r="D2" s="7"/>
      <c r="E2" s="7"/>
      <c r="F2" s="7"/>
      <c r="G2" s="7"/>
      <c r="H2" s="7"/>
    </row>
    <row r="3" spans="1:8">
      <c r="A3" s="8"/>
      <c r="B3" s="8"/>
      <c r="C3" s="9"/>
      <c r="D3" s="10"/>
      <c r="E3" s="10"/>
      <c r="F3" s="11"/>
      <c r="G3" s="11"/>
      <c r="H3" s="12" t="s">
        <v>2</v>
      </c>
    </row>
    <row r="4" ht="17" customHeight="1" spans="1:8">
      <c r="A4" s="13" t="s">
        <v>3</v>
      </c>
      <c r="B4" s="14" t="s">
        <v>143</v>
      </c>
      <c r="C4" s="15"/>
      <c r="D4" s="16" t="s">
        <v>144</v>
      </c>
      <c r="E4" s="16" t="s">
        <v>145</v>
      </c>
      <c r="F4" s="15" t="s">
        <v>8</v>
      </c>
      <c r="G4" s="15"/>
      <c r="H4" s="15"/>
    </row>
    <row r="5" ht="22.5" spans="1:8">
      <c r="A5" s="13"/>
      <c r="B5" s="14" t="s">
        <v>21</v>
      </c>
      <c r="C5" s="15" t="s">
        <v>22</v>
      </c>
      <c r="D5" s="15" t="s">
        <v>146</v>
      </c>
      <c r="E5" s="15" t="s">
        <v>147</v>
      </c>
      <c r="F5" s="17" t="s">
        <v>148</v>
      </c>
      <c r="G5" s="17" t="s">
        <v>149</v>
      </c>
      <c r="H5" s="17" t="s">
        <v>150</v>
      </c>
    </row>
    <row r="6" ht="20" customHeight="1" spans="1:8">
      <c r="A6" s="13" t="s">
        <v>23</v>
      </c>
      <c r="B6" s="18">
        <v>45914</v>
      </c>
      <c r="C6" s="19">
        <v>45061.56</v>
      </c>
      <c r="D6" s="19">
        <f t="shared" ref="D6:H6" si="0">D7+D89</f>
        <v>22530.78</v>
      </c>
      <c r="E6" s="19">
        <f t="shared" si="0"/>
        <v>21629.51</v>
      </c>
      <c r="F6" s="19">
        <f t="shared" si="0"/>
        <v>-901.27</v>
      </c>
      <c r="G6" s="19">
        <f t="shared" si="0"/>
        <v>-937.49</v>
      </c>
      <c r="H6" s="19">
        <f t="shared" si="0"/>
        <v>36.2200000000003</v>
      </c>
    </row>
    <row r="7" ht="20" customHeight="1" spans="1:8">
      <c r="A7" s="13" t="s">
        <v>24</v>
      </c>
      <c r="B7" s="18">
        <v>22017</v>
      </c>
      <c r="C7" s="19">
        <v>21434.16</v>
      </c>
      <c r="D7" s="19">
        <f t="shared" ref="D7:H7" si="1">SUM(D8:D88)/2</f>
        <v>10717.08</v>
      </c>
      <c r="E7" s="19">
        <f t="shared" si="1"/>
        <v>10288.38</v>
      </c>
      <c r="F7" s="19">
        <f t="shared" si="1"/>
        <v>-428.7</v>
      </c>
      <c r="G7" s="19">
        <f t="shared" si="1"/>
        <v>-445.25</v>
      </c>
      <c r="H7" s="19">
        <f t="shared" si="1"/>
        <v>16.5500000000001</v>
      </c>
    </row>
    <row r="8" ht="20" customHeight="1" spans="1:8">
      <c r="A8" s="13" t="s">
        <v>25</v>
      </c>
      <c r="B8" s="18">
        <f t="shared" ref="B8:H8" si="2">SUM(B9:B14)</f>
        <v>2062</v>
      </c>
      <c r="C8" s="19">
        <f t="shared" si="2"/>
        <v>2038.2</v>
      </c>
      <c r="D8" s="19">
        <f t="shared" si="2"/>
        <v>1019.1</v>
      </c>
      <c r="E8" s="19">
        <f t="shared" si="2"/>
        <v>978.33</v>
      </c>
      <c r="F8" s="19">
        <f t="shared" si="2"/>
        <v>-40.77</v>
      </c>
      <c r="G8" s="19">
        <f t="shared" si="2"/>
        <v>-41.77</v>
      </c>
      <c r="H8" s="19">
        <f t="shared" si="2"/>
        <v>1.00000000000001</v>
      </c>
    </row>
    <row r="9" ht="20" customHeight="1" spans="1:8">
      <c r="A9" s="20" t="s">
        <v>26</v>
      </c>
      <c r="B9" s="21">
        <v>171</v>
      </c>
      <c r="C9" s="22">
        <v>169.2</v>
      </c>
      <c r="D9" s="22">
        <f t="shared" ref="D9:D14" si="3">ROUND(C9*0.5,2)</f>
        <v>84.6</v>
      </c>
      <c r="E9" s="22">
        <f t="shared" ref="E9:E14" si="4">ROUND(C9*0.48,2)</f>
        <v>81.22</v>
      </c>
      <c r="F9" s="22">
        <f t="shared" ref="F9:F14" si="5">E9-D9</f>
        <v>-3.38</v>
      </c>
      <c r="G9" s="22">
        <v>-3.55000000000001</v>
      </c>
      <c r="H9" s="22">
        <f t="shared" ref="H9:H14" si="6">F9-G9</f>
        <v>0.170000000000015</v>
      </c>
    </row>
    <row r="10" ht="20" customHeight="1" spans="1:8">
      <c r="A10" s="20" t="s">
        <v>27</v>
      </c>
      <c r="B10" s="21">
        <v>531</v>
      </c>
      <c r="C10" s="22">
        <v>516.96</v>
      </c>
      <c r="D10" s="22">
        <f t="shared" si="3"/>
        <v>258.48</v>
      </c>
      <c r="E10" s="22">
        <f t="shared" si="4"/>
        <v>248.14</v>
      </c>
      <c r="F10" s="22">
        <f t="shared" si="5"/>
        <v>-10.34</v>
      </c>
      <c r="G10" s="22">
        <v>-10.57</v>
      </c>
      <c r="H10" s="22">
        <f t="shared" si="6"/>
        <v>0.229999999999968</v>
      </c>
    </row>
    <row r="11" ht="20" customHeight="1" spans="1:8">
      <c r="A11" s="20" t="s">
        <v>28</v>
      </c>
      <c r="B11" s="21">
        <v>579</v>
      </c>
      <c r="C11" s="22">
        <v>583.8</v>
      </c>
      <c r="D11" s="22">
        <f t="shared" si="3"/>
        <v>291.9</v>
      </c>
      <c r="E11" s="22">
        <f t="shared" si="4"/>
        <v>280.22</v>
      </c>
      <c r="F11" s="22">
        <f t="shared" si="5"/>
        <v>-11.6799999999999</v>
      </c>
      <c r="G11" s="22">
        <v>-11.9</v>
      </c>
      <c r="H11" s="22">
        <f t="shared" si="6"/>
        <v>0.22000000000005</v>
      </c>
    </row>
    <row r="12" ht="20" customHeight="1" spans="1:8">
      <c r="A12" s="20" t="s">
        <v>29</v>
      </c>
      <c r="B12" s="21">
        <v>592</v>
      </c>
      <c r="C12" s="22">
        <v>582.84</v>
      </c>
      <c r="D12" s="22">
        <f t="shared" si="3"/>
        <v>291.42</v>
      </c>
      <c r="E12" s="22">
        <f t="shared" si="4"/>
        <v>279.76</v>
      </c>
      <c r="F12" s="22">
        <f t="shared" si="5"/>
        <v>-11.66</v>
      </c>
      <c r="G12" s="22">
        <v>-11.98</v>
      </c>
      <c r="H12" s="22">
        <f t="shared" si="6"/>
        <v>0.319999999999975</v>
      </c>
    </row>
    <row r="13" ht="20" customHeight="1" spans="1:8">
      <c r="A13" s="20" t="s">
        <v>30</v>
      </c>
      <c r="B13" s="21">
        <v>92</v>
      </c>
      <c r="C13" s="22">
        <v>90</v>
      </c>
      <c r="D13" s="22">
        <f t="shared" si="3"/>
        <v>45</v>
      </c>
      <c r="E13" s="22">
        <f t="shared" si="4"/>
        <v>43.2</v>
      </c>
      <c r="F13" s="22">
        <f t="shared" si="5"/>
        <v>-1.8</v>
      </c>
      <c r="G13" s="22">
        <v>-1.84</v>
      </c>
      <c r="H13" s="22">
        <f t="shared" si="6"/>
        <v>0.0400000000000029</v>
      </c>
    </row>
    <row r="14" ht="20" customHeight="1" spans="1:8">
      <c r="A14" s="20" t="s">
        <v>31</v>
      </c>
      <c r="B14" s="21">
        <v>97</v>
      </c>
      <c r="C14" s="22">
        <v>95.4</v>
      </c>
      <c r="D14" s="22">
        <f t="shared" si="3"/>
        <v>47.7</v>
      </c>
      <c r="E14" s="22">
        <f t="shared" si="4"/>
        <v>45.79</v>
      </c>
      <c r="F14" s="22">
        <f t="shared" si="5"/>
        <v>-1.91</v>
      </c>
      <c r="G14" s="22">
        <v>-1.93</v>
      </c>
      <c r="H14" s="22">
        <f t="shared" si="6"/>
        <v>0.0199999999999962</v>
      </c>
    </row>
    <row r="15" ht="20" customHeight="1" spans="1:8">
      <c r="A15" s="13" t="s">
        <v>32</v>
      </c>
      <c r="B15" s="18">
        <f t="shared" ref="B15:H15" si="7">SUM(B16:B21)</f>
        <v>1184</v>
      </c>
      <c r="C15" s="19">
        <f t="shared" si="7"/>
        <v>1142.76</v>
      </c>
      <c r="D15" s="19">
        <f t="shared" si="7"/>
        <v>571.38</v>
      </c>
      <c r="E15" s="19">
        <f t="shared" si="7"/>
        <v>548.53</v>
      </c>
      <c r="F15" s="19">
        <f t="shared" si="7"/>
        <v>-22.85</v>
      </c>
      <c r="G15" s="19">
        <f t="shared" si="7"/>
        <v>-23.76</v>
      </c>
      <c r="H15" s="19">
        <f t="shared" si="7"/>
        <v>0.910000000000007</v>
      </c>
    </row>
    <row r="16" ht="20" customHeight="1" spans="1:8">
      <c r="A16" s="20" t="s">
        <v>33</v>
      </c>
      <c r="B16" s="21">
        <v>74</v>
      </c>
      <c r="C16" s="22">
        <v>71.04</v>
      </c>
      <c r="D16" s="22">
        <f t="shared" ref="D16:D21" si="8">ROUND(C16*0.5,2)</f>
        <v>35.52</v>
      </c>
      <c r="E16" s="22">
        <f t="shared" ref="E16:E21" si="9">ROUND(C16*0.48,2)</f>
        <v>34.1</v>
      </c>
      <c r="F16" s="22">
        <f t="shared" ref="F16:F21" si="10">E16-D16</f>
        <v>-1.42</v>
      </c>
      <c r="G16" s="22">
        <v>-1.57</v>
      </c>
      <c r="H16" s="22">
        <f t="shared" ref="H16:H21" si="11">F16-G16</f>
        <v>0.149999999999998</v>
      </c>
    </row>
    <row r="17" ht="20" customHeight="1" spans="1:8">
      <c r="A17" s="20" t="s">
        <v>34</v>
      </c>
      <c r="B17" s="21">
        <v>99</v>
      </c>
      <c r="C17" s="22">
        <v>96.72</v>
      </c>
      <c r="D17" s="22">
        <f t="shared" si="8"/>
        <v>48.36</v>
      </c>
      <c r="E17" s="22">
        <f t="shared" si="9"/>
        <v>46.43</v>
      </c>
      <c r="F17" s="22">
        <f t="shared" si="10"/>
        <v>-1.93</v>
      </c>
      <c r="G17" s="22">
        <v>-1.97</v>
      </c>
      <c r="H17" s="22">
        <f t="shared" si="11"/>
        <v>0.0400000000000003</v>
      </c>
    </row>
    <row r="18" ht="20" customHeight="1" spans="1:8">
      <c r="A18" s="20" t="s">
        <v>35</v>
      </c>
      <c r="B18" s="21">
        <v>131</v>
      </c>
      <c r="C18" s="22">
        <v>120.72</v>
      </c>
      <c r="D18" s="22">
        <f t="shared" si="8"/>
        <v>60.36</v>
      </c>
      <c r="E18" s="22">
        <f t="shared" si="9"/>
        <v>57.95</v>
      </c>
      <c r="F18" s="22">
        <f t="shared" si="10"/>
        <v>-2.41</v>
      </c>
      <c r="G18" s="22">
        <v>-2.61999999999999</v>
      </c>
      <c r="H18" s="22">
        <f t="shared" si="11"/>
        <v>0.209999999999993</v>
      </c>
    </row>
    <row r="19" ht="20" customHeight="1" spans="1:8">
      <c r="A19" s="20" t="s">
        <v>36</v>
      </c>
      <c r="B19" s="21">
        <v>287</v>
      </c>
      <c r="C19" s="22">
        <v>276.84</v>
      </c>
      <c r="D19" s="22">
        <f t="shared" si="8"/>
        <v>138.42</v>
      </c>
      <c r="E19" s="22">
        <f t="shared" si="9"/>
        <v>132.88</v>
      </c>
      <c r="F19" s="22">
        <f t="shared" si="10"/>
        <v>-5.53999999999999</v>
      </c>
      <c r="G19" s="22">
        <v>-5.74000000000001</v>
      </c>
      <c r="H19" s="22">
        <f t="shared" si="11"/>
        <v>0.200000000000018</v>
      </c>
    </row>
    <row r="20" ht="20" customHeight="1" spans="1:8">
      <c r="A20" s="20" t="s">
        <v>37</v>
      </c>
      <c r="B20" s="21">
        <v>266</v>
      </c>
      <c r="C20" s="22">
        <v>258.12</v>
      </c>
      <c r="D20" s="22">
        <f t="shared" si="8"/>
        <v>129.06</v>
      </c>
      <c r="E20" s="22">
        <f t="shared" si="9"/>
        <v>123.9</v>
      </c>
      <c r="F20" s="22">
        <f t="shared" si="10"/>
        <v>-5.16</v>
      </c>
      <c r="G20" s="22">
        <v>-5.23999999999998</v>
      </c>
      <c r="H20" s="22">
        <f t="shared" si="11"/>
        <v>0.0799999999999832</v>
      </c>
    </row>
    <row r="21" ht="20" customHeight="1" spans="1:8">
      <c r="A21" s="20" t="s">
        <v>38</v>
      </c>
      <c r="B21" s="21">
        <v>327</v>
      </c>
      <c r="C21" s="22">
        <v>319.32</v>
      </c>
      <c r="D21" s="22">
        <f t="shared" si="8"/>
        <v>159.66</v>
      </c>
      <c r="E21" s="22">
        <f t="shared" si="9"/>
        <v>153.27</v>
      </c>
      <c r="F21" s="22">
        <f t="shared" si="10"/>
        <v>-6.38999999999999</v>
      </c>
      <c r="G21" s="22">
        <v>-6.62</v>
      </c>
      <c r="H21" s="22">
        <f t="shared" si="11"/>
        <v>0.230000000000014</v>
      </c>
    </row>
    <row r="22" ht="20" customHeight="1" spans="1:8">
      <c r="A22" s="13" t="s">
        <v>39</v>
      </c>
      <c r="B22" s="18">
        <f t="shared" ref="B22:H22" si="12">SUM(B23:B25)</f>
        <v>1191</v>
      </c>
      <c r="C22" s="19">
        <f t="shared" si="12"/>
        <v>1190.16</v>
      </c>
      <c r="D22" s="19">
        <f t="shared" si="12"/>
        <v>595.08</v>
      </c>
      <c r="E22" s="19">
        <f t="shared" si="12"/>
        <v>571.28</v>
      </c>
      <c r="F22" s="19">
        <f t="shared" si="12"/>
        <v>-23.8</v>
      </c>
      <c r="G22" s="19">
        <f t="shared" si="12"/>
        <v>-25.39</v>
      </c>
      <c r="H22" s="19">
        <f t="shared" si="12"/>
        <v>1.59000000000001</v>
      </c>
    </row>
    <row r="23" ht="20" customHeight="1" spans="1:8">
      <c r="A23" s="20" t="s">
        <v>40</v>
      </c>
      <c r="B23" s="21">
        <v>57</v>
      </c>
      <c r="C23" s="22">
        <v>56.16</v>
      </c>
      <c r="D23" s="22">
        <f t="shared" ref="D23:D25" si="13">ROUND(C23*0.5,2)</f>
        <v>28.08</v>
      </c>
      <c r="E23" s="22">
        <f t="shared" ref="E23:E25" si="14">ROUND(C23*0.48,2)</f>
        <v>26.96</v>
      </c>
      <c r="F23" s="22">
        <f t="shared" ref="F23:F25" si="15">E23-D23</f>
        <v>-1.12</v>
      </c>
      <c r="G23" s="22">
        <v>-1.23</v>
      </c>
      <c r="H23" s="22">
        <f t="shared" ref="H23:H25" si="16">F23-G23</f>
        <v>0.110000000000003</v>
      </c>
    </row>
    <row r="24" ht="20" customHeight="1" spans="1:8">
      <c r="A24" s="20" t="s">
        <v>41</v>
      </c>
      <c r="B24" s="21">
        <v>679</v>
      </c>
      <c r="C24" s="22">
        <v>679.68</v>
      </c>
      <c r="D24" s="22">
        <f t="shared" si="13"/>
        <v>339.84</v>
      </c>
      <c r="E24" s="22">
        <f t="shared" si="14"/>
        <v>326.25</v>
      </c>
      <c r="F24" s="22">
        <f t="shared" si="15"/>
        <v>-13.59</v>
      </c>
      <c r="G24" s="22">
        <v>-14.59</v>
      </c>
      <c r="H24" s="22">
        <f t="shared" si="16"/>
        <v>1.00000000000002</v>
      </c>
    </row>
    <row r="25" ht="20" customHeight="1" spans="1:8">
      <c r="A25" s="20" t="s">
        <v>42</v>
      </c>
      <c r="B25" s="21">
        <v>455</v>
      </c>
      <c r="C25" s="22">
        <v>454.32</v>
      </c>
      <c r="D25" s="22">
        <f t="shared" si="13"/>
        <v>227.16</v>
      </c>
      <c r="E25" s="22">
        <f t="shared" si="14"/>
        <v>218.07</v>
      </c>
      <c r="F25" s="22">
        <f t="shared" si="15"/>
        <v>-9.09</v>
      </c>
      <c r="G25" s="22">
        <v>-9.56999999999999</v>
      </c>
      <c r="H25" s="22">
        <f t="shared" si="16"/>
        <v>0.479999999999986</v>
      </c>
    </row>
    <row r="26" ht="20" customHeight="1" spans="1:8">
      <c r="A26" s="13" t="s">
        <v>43</v>
      </c>
      <c r="B26" s="18">
        <f t="shared" ref="B26:H26" si="17">SUM(B27:B30)</f>
        <v>1525</v>
      </c>
      <c r="C26" s="19">
        <f t="shared" si="17"/>
        <v>1469.88</v>
      </c>
      <c r="D26" s="19">
        <f t="shared" si="17"/>
        <v>734.94</v>
      </c>
      <c r="E26" s="19">
        <f t="shared" si="17"/>
        <v>705.54</v>
      </c>
      <c r="F26" s="19">
        <f t="shared" si="17"/>
        <v>-29.4</v>
      </c>
      <c r="G26" s="19">
        <f t="shared" si="17"/>
        <v>-30.75</v>
      </c>
      <c r="H26" s="19">
        <f t="shared" si="17"/>
        <v>1.34999999999996</v>
      </c>
    </row>
    <row r="27" ht="20" customHeight="1" spans="1:8">
      <c r="A27" s="20" t="s">
        <v>44</v>
      </c>
      <c r="B27" s="21">
        <v>193</v>
      </c>
      <c r="C27" s="22">
        <v>186.84</v>
      </c>
      <c r="D27" s="22">
        <f t="shared" ref="D27:D30" si="18">ROUND(C27*0.5,2)</f>
        <v>93.42</v>
      </c>
      <c r="E27" s="22">
        <f t="shared" ref="E27:E30" si="19">ROUND(C27*0.48,2)</f>
        <v>89.68</v>
      </c>
      <c r="F27" s="22">
        <f t="shared" ref="F27:F30" si="20">E27-D27</f>
        <v>-3.73999999999999</v>
      </c>
      <c r="G27" s="22">
        <v>-3.84999999999999</v>
      </c>
      <c r="H27" s="22">
        <f t="shared" ref="H27:H30" si="21">F27-G27</f>
        <v>0.109999999999995</v>
      </c>
    </row>
    <row r="28" ht="20" customHeight="1" spans="1:8">
      <c r="A28" s="20" t="s">
        <v>45</v>
      </c>
      <c r="B28" s="21">
        <v>763</v>
      </c>
      <c r="C28" s="22">
        <v>736.08</v>
      </c>
      <c r="D28" s="22">
        <f t="shared" si="18"/>
        <v>368.04</v>
      </c>
      <c r="E28" s="22">
        <f t="shared" si="19"/>
        <v>353.32</v>
      </c>
      <c r="F28" s="22">
        <f t="shared" si="20"/>
        <v>-14.72</v>
      </c>
      <c r="G28" s="22">
        <v>-15.45</v>
      </c>
      <c r="H28" s="22">
        <f t="shared" si="21"/>
        <v>0.729999999999972</v>
      </c>
    </row>
    <row r="29" ht="20" customHeight="1" spans="1:8">
      <c r="A29" s="20" t="s">
        <v>46</v>
      </c>
      <c r="B29" s="21">
        <v>352</v>
      </c>
      <c r="C29" s="22">
        <v>334.32</v>
      </c>
      <c r="D29" s="22">
        <f t="shared" si="18"/>
        <v>167.16</v>
      </c>
      <c r="E29" s="22">
        <f t="shared" si="19"/>
        <v>160.47</v>
      </c>
      <c r="F29" s="22">
        <f t="shared" si="20"/>
        <v>-6.69</v>
      </c>
      <c r="G29" s="22">
        <v>-6.97999999999999</v>
      </c>
      <c r="H29" s="22">
        <f t="shared" si="21"/>
        <v>0.289999999999992</v>
      </c>
    </row>
    <row r="30" ht="20" customHeight="1" spans="1:8">
      <c r="A30" s="20" t="s">
        <v>47</v>
      </c>
      <c r="B30" s="21">
        <v>217</v>
      </c>
      <c r="C30" s="22">
        <v>212.64</v>
      </c>
      <c r="D30" s="22">
        <f t="shared" si="18"/>
        <v>106.32</v>
      </c>
      <c r="E30" s="22">
        <f t="shared" si="19"/>
        <v>102.07</v>
      </c>
      <c r="F30" s="22">
        <f t="shared" si="20"/>
        <v>-4.25</v>
      </c>
      <c r="G30" s="22">
        <v>-4.47</v>
      </c>
      <c r="H30" s="22">
        <f t="shared" si="21"/>
        <v>0.22</v>
      </c>
    </row>
    <row r="31" ht="20" customHeight="1" spans="1:8">
      <c r="A31" s="13" t="s">
        <v>48</v>
      </c>
      <c r="B31" s="18">
        <f t="shared" ref="B31:H31" si="22">SUM(B32:B36)</f>
        <v>1641</v>
      </c>
      <c r="C31" s="19">
        <f t="shared" si="22"/>
        <v>1582.32</v>
      </c>
      <c r="D31" s="19">
        <f t="shared" si="22"/>
        <v>791.16</v>
      </c>
      <c r="E31" s="19">
        <f t="shared" si="22"/>
        <v>759.51</v>
      </c>
      <c r="F31" s="19">
        <f t="shared" si="22"/>
        <v>-31.65</v>
      </c>
      <c r="G31" s="19">
        <f t="shared" si="22"/>
        <v>-33</v>
      </c>
      <c r="H31" s="19">
        <f t="shared" si="22"/>
        <v>1.35000000000001</v>
      </c>
    </row>
    <row r="32" s="1" customFormat="1" ht="20" customHeight="1" spans="1:8">
      <c r="A32" s="20" t="s">
        <v>49</v>
      </c>
      <c r="B32" s="21">
        <v>137</v>
      </c>
      <c r="C32" s="22">
        <v>132.84</v>
      </c>
      <c r="D32" s="22">
        <v>66.42</v>
      </c>
      <c r="E32" s="22">
        <f t="shared" ref="E32:E36" si="23">ROUND(C32*0.48,2)</f>
        <v>63.76</v>
      </c>
      <c r="F32" s="22">
        <f t="shared" ref="F32:F36" si="24">E32-D32</f>
        <v>-2.66</v>
      </c>
      <c r="G32" s="22">
        <v>-2.89</v>
      </c>
      <c r="H32" s="22">
        <f t="shared" ref="H32:H36" si="25">F32-G32</f>
        <v>0.229999999999996</v>
      </c>
    </row>
    <row r="33" ht="20" customHeight="1" spans="1:8">
      <c r="A33" s="20" t="s">
        <v>50</v>
      </c>
      <c r="B33" s="21">
        <v>292</v>
      </c>
      <c r="C33" s="22">
        <v>285.6</v>
      </c>
      <c r="D33" s="22">
        <f t="shared" ref="D33:D36" si="26">ROUND(C33*0.5,2)</f>
        <v>142.8</v>
      </c>
      <c r="E33" s="22">
        <f t="shared" si="23"/>
        <v>137.09</v>
      </c>
      <c r="F33" s="22">
        <f t="shared" si="24"/>
        <v>-5.71000000000001</v>
      </c>
      <c r="G33" s="22">
        <v>-5.89000000000001</v>
      </c>
      <c r="H33" s="22">
        <f t="shared" si="25"/>
        <v>0.180000000000002</v>
      </c>
    </row>
    <row r="34" ht="20" customHeight="1" spans="1:8">
      <c r="A34" s="20" t="s">
        <v>51</v>
      </c>
      <c r="B34" s="21">
        <v>191</v>
      </c>
      <c r="C34" s="22">
        <v>184.32</v>
      </c>
      <c r="D34" s="22">
        <f t="shared" si="26"/>
        <v>92.16</v>
      </c>
      <c r="E34" s="22">
        <f t="shared" si="23"/>
        <v>88.47</v>
      </c>
      <c r="F34" s="22">
        <f t="shared" si="24"/>
        <v>-3.69</v>
      </c>
      <c r="G34" s="22">
        <v>-3.83</v>
      </c>
      <c r="H34" s="22">
        <f t="shared" si="25"/>
        <v>0.140000000000002</v>
      </c>
    </row>
    <row r="35" ht="20" customHeight="1" spans="1:8">
      <c r="A35" s="20" t="s">
        <v>52</v>
      </c>
      <c r="B35" s="21">
        <v>561</v>
      </c>
      <c r="C35" s="22">
        <v>537</v>
      </c>
      <c r="D35" s="22">
        <f t="shared" si="26"/>
        <v>268.5</v>
      </c>
      <c r="E35" s="22">
        <f t="shared" si="23"/>
        <v>257.76</v>
      </c>
      <c r="F35" s="22">
        <f t="shared" si="24"/>
        <v>-10.74</v>
      </c>
      <c r="G35" s="22">
        <v>-11.12</v>
      </c>
      <c r="H35" s="22">
        <f t="shared" si="25"/>
        <v>0.37999999999999</v>
      </c>
    </row>
    <row r="36" ht="20" customHeight="1" spans="1:8">
      <c r="A36" s="20" t="s">
        <v>53</v>
      </c>
      <c r="B36" s="21">
        <v>460</v>
      </c>
      <c r="C36" s="22">
        <v>442.56</v>
      </c>
      <c r="D36" s="22">
        <f t="shared" si="26"/>
        <v>221.28</v>
      </c>
      <c r="E36" s="22">
        <f t="shared" si="23"/>
        <v>212.43</v>
      </c>
      <c r="F36" s="22">
        <f t="shared" si="24"/>
        <v>-8.84999999999999</v>
      </c>
      <c r="G36" s="22">
        <v>-9.27000000000001</v>
      </c>
      <c r="H36" s="22">
        <f t="shared" si="25"/>
        <v>0.420000000000016</v>
      </c>
    </row>
    <row r="37" ht="20" customHeight="1" spans="1:8">
      <c r="A37" s="13" t="s">
        <v>54</v>
      </c>
      <c r="B37" s="18">
        <f t="shared" ref="B37:H37" si="27">SUM(B38:B39)</f>
        <v>207</v>
      </c>
      <c r="C37" s="19">
        <f t="shared" si="27"/>
        <v>199.68</v>
      </c>
      <c r="D37" s="19">
        <f t="shared" si="27"/>
        <v>99.84</v>
      </c>
      <c r="E37" s="19">
        <f t="shared" si="27"/>
        <v>95.84</v>
      </c>
      <c r="F37" s="19">
        <f t="shared" si="27"/>
        <v>-4</v>
      </c>
      <c r="G37" s="19">
        <f t="shared" si="27"/>
        <v>-4.08</v>
      </c>
      <c r="H37" s="19">
        <f t="shared" si="27"/>
        <v>0.0800000000000001</v>
      </c>
    </row>
    <row r="38" ht="20" customHeight="1" spans="1:8">
      <c r="A38" s="20" t="s">
        <v>55</v>
      </c>
      <c r="B38" s="21">
        <v>87</v>
      </c>
      <c r="C38" s="22">
        <v>83.4</v>
      </c>
      <c r="D38" s="22">
        <v>41.7</v>
      </c>
      <c r="E38" s="22">
        <f t="shared" ref="E38:E47" si="28">ROUND(C38*0.48,2)</f>
        <v>40.03</v>
      </c>
      <c r="F38" s="22">
        <f t="shared" ref="F38:F47" si="29">E38-D38</f>
        <v>-1.67</v>
      </c>
      <c r="G38" s="22">
        <v>-1.67</v>
      </c>
      <c r="H38" s="22">
        <f t="shared" ref="H38:H47" si="30">F38-G38</f>
        <v>-1.77635683940025e-15</v>
      </c>
    </row>
    <row r="39" ht="20" customHeight="1" spans="1:8">
      <c r="A39" s="20" t="s">
        <v>56</v>
      </c>
      <c r="B39" s="21">
        <v>120</v>
      </c>
      <c r="C39" s="22">
        <v>116.28</v>
      </c>
      <c r="D39" s="22">
        <f t="shared" ref="D39:D47" si="31">ROUND(C39*0.5,2)</f>
        <v>58.14</v>
      </c>
      <c r="E39" s="22">
        <f t="shared" si="28"/>
        <v>55.81</v>
      </c>
      <c r="F39" s="22">
        <f t="shared" si="29"/>
        <v>-2.33</v>
      </c>
      <c r="G39" s="22">
        <v>-2.41</v>
      </c>
      <c r="H39" s="22">
        <f t="shared" si="30"/>
        <v>0.0800000000000018</v>
      </c>
    </row>
    <row r="40" ht="20" customHeight="1" spans="1:8">
      <c r="A40" s="13" t="s">
        <v>57</v>
      </c>
      <c r="B40" s="18">
        <f t="shared" ref="B40:H40" si="32">SUM(B41:B47)</f>
        <v>1502</v>
      </c>
      <c r="C40" s="19">
        <f t="shared" si="32"/>
        <v>1449.48</v>
      </c>
      <c r="D40" s="19">
        <f t="shared" si="32"/>
        <v>724.74</v>
      </c>
      <c r="E40" s="19">
        <f t="shared" si="32"/>
        <v>695.75</v>
      </c>
      <c r="F40" s="19">
        <f t="shared" si="32"/>
        <v>-28.99</v>
      </c>
      <c r="G40" s="19">
        <f t="shared" si="32"/>
        <v>-30.24</v>
      </c>
      <c r="H40" s="19">
        <f t="shared" si="32"/>
        <v>1.25000000000003</v>
      </c>
    </row>
    <row r="41" ht="20" customHeight="1" spans="1:8">
      <c r="A41" s="20" t="s">
        <v>58</v>
      </c>
      <c r="B41" s="21">
        <v>0</v>
      </c>
      <c r="C41" s="22">
        <v>0</v>
      </c>
      <c r="D41" s="22">
        <f t="shared" si="31"/>
        <v>0</v>
      </c>
      <c r="E41" s="22">
        <f t="shared" si="28"/>
        <v>0</v>
      </c>
      <c r="F41" s="22">
        <f t="shared" si="29"/>
        <v>0</v>
      </c>
      <c r="G41" s="22">
        <v>0</v>
      </c>
      <c r="H41" s="22">
        <f t="shared" si="30"/>
        <v>0</v>
      </c>
    </row>
    <row r="42" ht="20" customHeight="1" spans="1:8">
      <c r="A42" s="20" t="s">
        <v>59</v>
      </c>
      <c r="B42" s="21">
        <v>0</v>
      </c>
      <c r="C42" s="22">
        <v>0</v>
      </c>
      <c r="D42" s="22">
        <f t="shared" si="31"/>
        <v>0</v>
      </c>
      <c r="E42" s="22">
        <f t="shared" si="28"/>
        <v>0</v>
      </c>
      <c r="F42" s="22">
        <f t="shared" si="29"/>
        <v>0</v>
      </c>
      <c r="G42" s="22">
        <v>0</v>
      </c>
      <c r="H42" s="22">
        <f t="shared" si="30"/>
        <v>0</v>
      </c>
    </row>
    <row r="43" ht="20" customHeight="1" spans="1:8">
      <c r="A43" s="20" t="s">
        <v>60</v>
      </c>
      <c r="B43" s="21">
        <v>0</v>
      </c>
      <c r="C43" s="22">
        <v>0</v>
      </c>
      <c r="D43" s="22">
        <f t="shared" si="31"/>
        <v>0</v>
      </c>
      <c r="E43" s="22">
        <f t="shared" si="28"/>
        <v>0</v>
      </c>
      <c r="F43" s="22">
        <f t="shared" si="29"/>
        <v>0</v>
      </c>
      <c r="G43" s="22">
        <v>0</v>
      </c>
      <c r="H43" s="22">
        <f t="shared" si="30"/>
        <v>0</v>
      </c>
    </row>
    <row r="44" ht="20" customHeight="1" spans="1:8">
      <c r="A44" s="20" t="s">
        <v>61</v>
      </c>
      <c r="B44" s="21">
        <v>767</v>
      </c>
      <c r="C44" s="22">
        <v>741.12</v>
      </c>
      <c r="D44" s="22">
        <f t="shared" si="31"/>
        <v>370.56</v>
      </c>
      <c r="E44" s="22">
        <f t="shared" si="28"/>
        <v>355.74</v>
      </c>
      <c r="F44" s="22">
        <f t="shared" si="29"/>
        <v>-14.82</v>
      </c>
      <c r="G44" s="22">
        <v>-15.54</v>
      </c>
      <c r="H44" s="22">
        <f t="shared" si="30"/>
        <v>0.720000000000006</v>
      </c>
    </row>
    <row r="45" ht="20" customHeight="1" spans="1:8">
      <c r="A45" s="20" t="s">
        <v>62</v>
      </c>
      <c r="B45" s="21">
        <v>501</v>
      </c>
      <c r="C45" s="22">
        <v>480.96</v>
      </c>
      <c r="D45" s="22">
        <f t="shared" si="31"/>
        <v>240.48</v>
      </c>
      <c r="E45" s="22">
        <f t="shared" si="28"/>
        <v>230.86</v>
      </c>
      <c r="F45" s="22">
        <f t="shared" si="29"/>
        <v>-9.61999999999998</v>
      </c>
      <c r="G45" s="22">
        <v>-10.01</v>
      </c>
      <c r="H45" s="22">
        <f t="shared" si="30"/>
        <v>0.390000000000024</v>
      </c>
    </row>
    <row r="46" ht="20" customHeight="1" spans="1:8">
      <c r="A46" s="20" t="s">
        <v>63</v>
      </c>
      <c r="B46" s="21">
        <v>0</v>
      </c>
      <c r="C46" s="22">
        <v>0</v>
      </c>
      <c r="D46" s="22">
        <f t="shared" si="31"/>
        <v>0</v>
      </c>
      <c r="E46" s="22">
        <f t="shared" si="28"/>
        <v>0</v>
      </c>
      <c r="F46" s="22">
        <f t="shared" si="29"/>
        <v>0</v>
      </c>
      <c r="G46" s="22">
        <v>0</v>
      </c>
      <c r="H46" s="22">
        <f t="shared" si="30"/>
        <v>0</v>
      </c>
    </row>
    <row r="47" ht="20" customHeight="1" spans="1:8">
      <c r="A47" s="20" t="s">
        <v>64</v>
      </c>
      <c r="B47" s="21">
        <v>234</v>
      </c>
      <c r="C47" s="22">
        <v>227.4</v>
      </c>
      <c r="D47" s="22">
        <f t="shared" si="31"/>
        <v>113.7</v>
      </c>
      <c r="E47" s="22">
        <f t="shared" si="28"/>
        <v>109.15</v>
      </c>
      <c r="F47" s="22">
        <f t="shared" si="29"/>
        <v>-4.55</v>
      </c>
      <c r="G47" s="22">
        <v>-4.69</v>
      </c>
      <c r="H47" s="22">
        <f t="shared" si="30"/>
        <v>0.140000000000003</v>
      </c>
    </row>
    <row r="48" ht="20" customHeight="1" spans="1:8">
      <c r="A48" s="13" t="s">
        <v>65</v>
      </c>
      <c r="B48" s="18">
        <f t="shared" ref="B48:H48" si="33">SUM(B49:B52)</f>
        <v>1046</v>
      </c>
      <c r="C48" s="19">
        <f t="shared" si="33"/>
        <v>1017.12</v>
      </c>
      <c r="D48" s="19">
        <f t="shared" si="33"/>
        <v>508.56</v>
      </c>
      <c r="E48" s="19">
        <f t="shared" si="33"/>
        <v>488.21</v>
      </c>
      <c r="F48" s="19">
        <f t="shared" si="33"/>
        <v>-20.35</v>
      </c>
      <c r="G48" s="19">
        <f t="shared" si="33"/>
        <v>-21.33</v>
      </c>
      <c r="H48" s="19">
        <f t="shared" si="33"/>
        <v>0.980000000000044</v>
      </c>
    </row>
    <row r="49" ht="20" customHeight="1" spans="1:8">
      <c r="A49" s="20" t="s">
        <v>66</v>
      </c>
      <c r="B49" s="21">
        <v>135</v>
      </c>
      <c r="C49" s="22">
        <v>134.4</v>
      </c>
      <c r="D49" s="22">
        <v>67.2</v>
      </c>
      <c r="E49" s="22">
        <f t="shared" ref="E49:E52" si="34">ROUND(C49*0.48,2)</f>
        <v>64.51</v>
      </c>
      <c r="F49" s="22">
        <f t="shared" ref="F49:F52" si="35">E49-D49</f>
        <v>-2.69</v>
      </c>
      <c r="G49" s="22">
        <v>-2.79</v>
      </c>
      <c r="H49" s="22">
        <f t="shared" ref="H49:H52" si="36">F49-G49</f>
        <v>0.100000000000002</v>
      </c>
    </row>
    <row r="50" ht="20" customHeight="1" spans="1:8">
      <c r="A50" s="20" t="s">
        <v>67</v>
      </c>
      <c r="B50" s="21">
        <v>182</v>
      </c>
      <c r="C50" s="22">
        <v>179.88</v>
      </c>
      <c r="D50" s="22">
        <f t="shared" ref="D50:D52" si="37">ROUND(C50*0.5,2)</f>
        <v>89.94</v>
      </c>
      <c r="E50" s="22">
        <f t="shared" si="34"/>
        <v>86.34</v>
      </c>
      <c r="F50" s="22">
        <f t="shared" si="35"/>
        <v>-3.59999999999999</v>
      </c>
      <c r="G50" s="22">
        <v>-3.8</v>
      </c>
      <c r="H50" s="22">
        <f t="shared" si="36"/>
        <v>0.200000000000006</v>
      </c>
    </row>
    <row r="51" ht="20" customHeight="1" spans="1:8">
      <c r="A51" s="20" t="s">
        <v>151</v>
      </c>
      <c r="B51" s="21">
        <v>375</v>
      </c>
      <c r="C51" s="22">
        <v>364.44</v>
      </c>
      <c r="D51" s="22">
        <f t="shared" si="37"/>
        <v>182.22</v>
      </c>
      <c r="E51" s="22">
        <f t="shared" si="34"/>
        <v>174.93</v>
      </c>
      <c r="F51" s="22">
        <f t="shared" si="35"/>
        <v>-7.28999999999999</v>
      </c>
      <c r="G51" s="22">
        <v>-7.74000000000001</v>
      </c>
      <c r="H51" s="22">
        <f t="shared" si="36"/>
        <v>0.450000000000018</v>
      </c>
    </row>
    <row r="52" ht="20" customHeight="1" spans="1:8">
      <c r="A52" s="20" t="s">
        <v>69</v>
      </c>
      <c r="B52" s="21">
        <v>354</v>
      </c>
      <c r="C52" s="22">
        <v>338.4</v>
      </c>
      <c r="D52" s="22">
        <f t="shared" si="37"/>
        <v>169.2</v>
      </c>
      <c r="E52" s="22">
        <f t="shared" si="34"/>
        <v>162.43</v>
      </c>
      <c r="F52" s="22">
        <f t="shared" si="35"/>
        <v>-6.76999999999998</v>
      </c>
      <c r="G52" s="22">
        <v>-7</v>
      </c>
      <c r="H52" s="22">
        <f t="shared" si="36"/>
        <v>0.230000000000018</v>
      </c>
    </row>
    <row r="53" ht="20" customHeight="1" spans="1:8">
      <c r="A53" s="13" t="s">
        <v>70</v>
      </c>
      <c r="B53" s="18">
        <f t="shared" ref="B53:H53" si="38">SUM(B54:B60)</f>
        <v>2045</v>
      </c>
      <c r="C53" s="19">
        <f t="shared" si="38"/>
        <v>1989.6</v>
      </c>
      <c r="D53" s="19">
        <f t="shared" si="38"/>
        <v>994.8</v>
      </c>
      <c r="E53" s="19">
        <f t="shared" si="38"/>
        <v>955.01</v>
      </c>
      <c r="F53" s="19">
        <f t="shared" si="38"/>
        <v>-39.79</v>
      </c>
      <c r="G53" s="19">
        <f t="shared" si="38"/>
        <v>-40.66</v>
      </c>
      <c r="H53" s="19">
        <f t="shared" si="38"/>
        <v>0.870000000000022</v>
      </c>
    </row>
    <row r="54" ht="20" customHeight="1" spans="1:8">
      <c r="A54" s="20" t="s">
        <v>71</v>
      </c>
      <c r="B54" s="21">
        <v>243</v>
      </c>
      <c r="C54" s="22">
        <v>241.08</v>
      </c>
      <c r="D54" s="22">
        <f t="shared" ref="D54:D60" si="39">ROUND(C54*0.5,2)</f>
        <v>120.54</v>
      </c>
      <c r="E54" s="22">
        <f t="shared" ref="E54:E60" si="40">ROUND(C54*0.48,2)</f>
        <v>115.72</v>
      </c>
      <c r="F54" s="22">
        <f t="shared" ref="F54:F60" si="41">E54-D54</f>
        <v>-4.82000000000001</v>
      </c>
      <c r="G54" s="22">
        <v>-4.82000000000001</v>
      </c>
      <c r="H54" s="22">
        <f t="shared" ref="H54:H60" si="42">F54-G54</f>
        <v>0</v>
      </c>
    </row>
    <row r="55" ht="20" customHeight="1" spans="1:8">
      <c r="A55" s="20" t="s">
        <v>72</v>
      </c>
      <c r="B55" s="21">
        <v>639</v>
      </c>
      <c r="C55" s="22">
        <v>614.04</v>
      </c>
      <c r="D55" s="22">
        <f t="shared" si="39"/>
        <v>307.02</v>
      </c>
      <c r="E55" s="22">
        <f t="shared" si="40"/>
        <v>294.74</v>
      </c>
      <c r="F55" s="22">
        <f t="shared" si="41"/>
        <v>-12.28</v>
      </c>
      <c r="G55" s="22">
        <v>-12.62</v>
      </c>
      <c r="H55" s="22">
        <f t="shared" si="42"/>
        <v>0.340000000000027</v>
      </c>
    </row>
    <row r="56" ht="20" customHeight="1" spans="1:8">
      <c r="A56" s="20" t="s">
        <v>73</v>
      </c>
      <c r="B56" s="21">
        <v>549</v>
      </c>
      <c r="C56" s="22">
        <v>534.6</v>
      </c>
      <c r="D56" s="22">
        <f t="shared" si="39"/>
        <v>267.3</v>
      </c>
      <c r="E56" s="22">
        <f t="shared" si="40"/>
        <v>256.61</v>
      </c>
      <c r="F56" s="22">
        <f t="shared" si="41"/>
        <v>-10.69</v>
      </c>
      <c r="G56" s="22">
        <v>-10.86</v>
      </c>
      <c r="H56" s="22">
        <f t="shared" si="42"/>
        <v>0.170000000000002</v>
      </c>
    </row>
    <row r="57" ht="20" customHeight="1" spans="1:8">
      <c r="A57" s="20" t="s">
        <v>74</v>
      </c>
      <c r="B57" s="21">
        <v>19</v>
      </c>
      <c r="C57" s="22">
        <v>17.28</v>
      </c>
      <c r="D57" s="22">
        <f t="shared" si="39"/>
        <v>8.64</v>
      </c>
      <c r="E57" s="22">
        <f t="shared" si="40"/>
        <v>8.29</v>
      </c>
      <c r="F57" s="22">
        <f t="shared" si="41"/>
        <v>-0.350000000000001</v>
      </c>
      <c r="G57" s="22">
        <v>-0.350000000000001</v>
      </c>
      <c r="H57" s="22">
        <f t="shared" si="42"/>
        <v>-4.44089209850063e-16</v>
      </c>
    </row>
    <row r="58" ht="20" customHeight="1" spans="1:8">
      <c r="A58" s="20" t="s">
        <v>75</v>
      </c>
      <c r="B58" s="21">
        <v>48</v>
      </c>
      <c r="C58" s="22">
        <v>46.56</v>
      </c>
      <c r="D58" s="22">
        <f t="shared" si="39"/>
        <v>23.28</v>
      </c>
      <c r="E58" s="22">
        <f t="shared" si="40"/>
        <v>22.35</v>
      </c>
      <c r="F58" s="22">
        <f t="shared" si="41"/>
        <v>-0.93</v>
      </c>
      <c r="G58" s="22">
        <v>-0.969999999999999</v>
      </c>
      <c r="H58" s="22">
        <f t="shared" si="42"/>
        <v>0.0399999999999993</v>
      </c>
    </row>
    <row r="59" ht="20" customHeight="1" spans="1:8">
      <c r="A59" s="20" t="s">
        <v>76</v>
      </c>
      <c r="B59" s="21">
        <v>243</v>
      </c>
      <c r="C59" s="22">
        <v>234.84</v>
      </c>
      <c r="D59" s="22">
        <f t="shared" si="39"/>
        <v>117.42</v>
      </c>
      <c r="E59" s="22">
        <f t="shared" si="40"/>
        <v>112.72</v>
      </c>
      <c r="F59" s="22">
        <f t="shared" si="41"/>
        <v>-4.7</v>
      </c>
      <c r="G59" s="22">
        <v>-4.89999999999999</v>
      </c>
      <c r="H59" s="22">
        <f t="shared" si="42"/>
        <v>0.199999999999987</v>
      </c>
    </row>
    <row r="60" ht="20" customHeight="1" spans="1:8">
      <c r="A60" s="20" t="s">
        <v>77</v>
      </c>
      <c r="B60" s="21">
        <v>304</v>
      </c>
      <c r="C60" s="22">
        <v>301.2</v>
      </c>
      <c r="D60" s="22">
        <f t="shared" si="39"/>
        <v>150.6</v>
      </c>
      <c r="E60" s="22">
        <f t="shared" si="40"/>
        <v>144.58</v>
      </c>
      <c r="F60" s="22">
        <f t="shared" si="41"/>
        <v>-6.01999999999998</v>
      </c>
      <c r="G60" s="22">
        <v>-6.13999999999999</v>
      </c>
      <c r="H60" s="22">
        <f t="shared" si="42"/>
        <v>0.120000000000008</v>
      </c>
    </row>
    <row r="61" s="1" customFormat="1" ht="20" customHeight="1" spans="1:8">
      <c r="A61" s="13" t="s">
        <v>78</v>
      </c>
      <c r="B61" s="18">
        <f t="shared" ref="B61:H61" si="43">SUM(B62:B64)</f>
        <v>2107</v>
      </c>
      <c r="C61" s="19">
        <f t="shared" si="43"/>
        <v>2103.12</v>
      </c>
      <c r="D61" s="19">
        <f t="shared" si="43"/>
        <v>1051.56</v>
      </c>
      <c r="E61" s="19">
        <f t="shared" si="43"/>
        <v>1009.5</v>
      </c>
      <c r="F61" s="19">
        <f t="shared" si="43"/>
        <v>-42.06</v>
      </c>
      <c r="G61" s="19">
        <f t="shared" si="43"/>
        <v>-42.95</v>
      </c>
      <c r="H61" s="19">
        <f t="shared" si="43"/>
        <v>0.89</v>
      </c>
    </row>
    <row r="62" ht="20" customHeight="1" spans="1:8">
      <c r="A62" s="20" t="s">
        <v>79</v>
      </c>
      <c r="B62" s="21">
        <v>971</v>
      </c>
      <c r="C62" s="22">
        <v>975.6</v>
      </c>
      <c r="D62" s="22">
        <f t="shared" ref="D62:D64" si="44">ROUND(C62*0.5,2)</f>
        <v>487.8</v>
      </c>
      <c r="E62" s="22">
        <f t="shared" ref="E62:E64" si="45">ROUND(C62*0.48,2)</f>
        <v>468.29</v>
      </c>
      <c r="F62" s="22">
        <f t="shared" ref="F62:F64" si="46">E62-D62</f>
        <v>-19.51</v>
      </c>
      <c r="G62" s="22">
        <v>-19.76</v>
      </c>
      <c r="H62" s="22">
        <f t="shared" ref="H62:H64" si="47">F62-G62</f>
        <v>0.250000000000011</v>
      </c>
    </row>
    <row r="63" ht="20" customHeight="1" spans="1:8">
      <c r="A63" s="20" t="s">
        <v>80</v>
      </c>
      <c r="B63" s="21">
        <v>359</v>
      </c>
      <c r="C63" s="22">
        <v>340.32</v>
      </c>
      <c r="D63" s="22">
        <f t="shared" si="44"/>
        <v>170.16</v>
      </c>
      <c r="E63" s="22">
        <f t="shared" si="45"/>
        <v>163.35</v>
      </c>
      <c r="F63" s="22">
        <f t="shared" si="46"/>
        <v>-6.81</v>
      </c>
      <c r="G63" s="22">
        <v>-7.03</v>
      </c>
      <c r="H63" s="22">
        <f t="shared" si="47"/>
        <v>0.219999999999998</v>
      </c>
    </row>
    <row r="64" ht="20" customHeight="1" spans="1:8">
      <c r="A64" s="20" t="s">
        <v>152</v>
      </c>
      <c r="B64" s="21">
        <v>777</v>
      </c>
      <c r="C64" s="22">
        <v>787.2</v>
      </c>
      <c r="D64" s="22">
        <f t="shared" si="44"/>
        <v>393.6</v>
      </c>
      <c r="E64" s="22">
        <f t="shared" si="45"/>
        <v>377.86</v>
      </c>
      <c r="F64" s="22">
        <f t="shared" si="46"/>
        <v>-15.74</v>
      </c>
      <c r="G64" s="22">
        <v>-16.16</v>
      </c>
      <c r="H64" s="22">
        <f t="shared" si="47"/>
        <v>0.419999999999991</v>
      </c>
    </row>
    <row r="65" ht="20" customHeight="1" spans="1:8">
      <c r="A65" s="13" t="s">
        <v>82</v>
      </c>
      <c r="B65" s="18">
        <f t="shared" ref="B65:H65" si="48">SUM(B66:B70)</f>
        <v>1400</v>
      </c>
      <c r="C65" s="19">
        <f t="shared" si="48"/>
        <v>1337.04</v>
      </c>
      <c r="D65" s="19">
        <f t="shared" si="48"/>
        <v>668.52</v>
      </c>
      <c r="E65" s="19">
        <f t="shared" si="48"/>
        <v>641.78</v>
      </c>
      <c r="F65" s="19">
        <f t="shared" si="48"/>
        <v>-26.74</v>
      </c>
      <c r="G65" s="19">
        <f t="shared" si="48"/>
        <v>-27.65</v>
      </c>
      <c r="H65" s="19">
        <f t="shared" si="48"/>
        <v>0.909999999999974</v>
      </c>
    </row>
    <row r="66" ht="20" customHeight="1" spans="1:8">
      <c r="A66" s="20" t="s">
        <v>153</v>
      </c>
      <c r="B66" s="21">
        <v>0</v>
      </c>
      <c r="C66" s="22">
        <v>0</v>
      </c>
      <c r="D66" s="22">
        <f t="shared" ref="D66:D70" si="49">ROUND(C66*0.5,2)</f>
        <v>0</v>
      </c>
      <c r="E66" s="22">
        <f t="shared" ref="E66:E70" si="50">ROUND(C66*0.48,2)</f>
        <v>0</v>
      </c>
      <c r="F66" s="22">
        <f t="shared" ref="F66:F70" si="51">E66-D66</f>
        <v>0</v>
      </c>
      <c r="G66" s="22">
        <v>0</v>
      </c>
      <c r="H66" s="22">
        <f t="shared" ref="H66:H70" si="52">F66-G66</f>
        <v>0</v>
      </c>
    </row>
    <row r="67" ht="20" customHeight="1" spans="1:8">
      <c r="A67" s="20" t="s">
        <v>83</v>
      </c>
      <c r="B67" s="21">
        <v>39</v>
      </c>
      <c r="C67" s="22">
        <v>36.48</v>
      </c>
      <c r="D67" s="22">
        <f t="shared" si="49"/>
        <v>18.24</v>
      </c>
      <c r="E67" s="22">
        <f t="shared" si="50"/>
        <v>17.51</v>
      </c>
      <c r="F67" s="22">
        <f t="shared" si="51"/>
        <v>-0.729999999999997</v>
      </c>
      <c r="G67" s="22">
        <v>-0.75</v>
      </c>
      <c r="H67" s="22">
        <f t="shared" si="52"/>
        <v>0.0200000000000031</v>
      </c>
    </row>
    <row r="68" ht="20" customHeight="1" spans="1:8">
      <c r="A68" s="20" t="s">
        <v>84</v>
      </c>
      <c r="B68" s="21">
        <v>140</v>
      </c>
      <c r="C68" s="22">
        <v>136.2</v>
      </c>
      <c r="D68" s="22">
        <f t="shared" si="49"/>
        <v>68.1</v>
      </c>
      <c r="E68" s="22">
        <f t="shared" si="50"/>
        <v>65.38</v>
      </c>
      <c r="F68" s="22">
        <f t="shared" si="51"/>
        <v>-2.72</v>
      </c>
      <c r="G68" s="22">
        <v>-2.80000000000001</v>
      </c>
      <c r="H68" s="22">
        <f t="shared" si="52"/>
        <v>0.0800000000000112</v>
      </c>
    </row>
    <row r="69" ht="20" customHeight="1" spans="1:8">
      <c r="A69" s="20" t="s">
        <v>154</v>
      </c>
      <c r="B69" s="21">
        <v>846</v>
      </c>
      <c r="C69" s="22">
        <v>808.08</v>
      </c>
      <c r="D69" s="22">
        <f t="shared" si="49"/>
        <v>404.04</v>
      </c>
      <c r="E69" s="22">
        <f t="shared" si="50"/>
        <v>387.88</v>
      </c>
      <c r="F69" s="22">
        <f t="shared" si="51"/>
        <v>-16.16</v>
      </c>
      <c r="G69" s="22">
        <v>-16.73</v>
      </c>
      <c r="H69" s="22">
        <f t="shared" si="52"/>
        <v>0.569999999999975</v>
      </c>
    </row>
    <row r="70" ht="20" customHeight="1" spans="1:8">
      <c r="A70" s="20" t="s">
        <v>86</v>
      </c>
      <c r="B70" s="21">
        <v>375</v>
      </c>
      <c r="C70" s="22">
        <v>356.28</v>
      </c>
      <c r="D70" s="22">
        <f t="shared" si="49"/>
        <v>178.14</v>
      </c>
      <c r="E70" s="22">
        <f t="shared" si="50"/>
        <v>171.01</v>
      </c>
      <c r="F70" s="22">
        <f t="shared" si="51"/>
        <v>-7.13</v>
      </c>
      <c r="G70" s="22">
        <v>-7.36999999999998</v>
      </c>
      <c r="H70" s="22">
        <f t="shared" si="52"/>
        <v>0.239999999999984</v>
      </c>
    </row>
    <row r="71" ht="20" customHeight="1" spans="1:8">
      <c r="A71" s="13" t="s">
        <v>87</v>
      </c>
      <c r="B71" s="18">
        <f t="shared" ref="B71:H71" si="53">SUM(B72:B76)</f>
        <v>2516</v>
      </c>
      <c r="C71" s="19">
        <f t="shared" si="53"/>
        <v>2425.08</v>
      </c>
      <c r="D71" s="19">
        <f t="shared" si="53"/>
        <v>1212.54</v>
      </c>
      <c r="E71" s="19">
        <f t="shared" si="53"/>
        <v>1164.04</v>
      </c>
      <c r="F71" s="19">
        <f t="shared" si="53"/>
        <v>-48.5</v>
      </c>
      <c r="G71" s="19">
        <f t="shared" si="53"/>
        <v>-50.56</v>
      </c>
      <c r="H71" s="19">
        <f t="shared" si="53"/>
        <v>2.05999999999996</v>
      </c>
    </row>
    <row r="72" ht="20" customHeight="1" spans="1:8">
      <c r="A72" s="20" t="s">
        <v>88</v>
      </c>
      <c r="B72" s="21">
        <v>267</v>
      </c>
      <c r="C72" s="22">
        <v>256.44</v>
      </c>
      <c r="D72" s="22">
        <f t="shared" ref="D72:D76" si="54">ROUND(C72*0.5,2)</f>
        <v>128.22</v>
      </c>
      <c r="E72" s="22">
        <f t="shared" ref="E72:E76" si="55">ROUND(C72*0.48,2)</f>
        <v>123.09</v>
      </c>
      <c r="F72" s="22">
        <f t="shared" ref="F72:F76" si="56">E72-D72</f>
        <v>-5.13</v>
      </c>
      <c r="G72" s="22">
        <v>-5.47999999999999</v>
      </c>
      <c r="H72" s="22">
        <f t="shared" ref="H72:H76" si="57">F72-G72</f>
        <v>0.349999999999994</v>
      </c>
    </row>
    <row r="73" ht="20" customHeight="1" spans="1:8">
      <c r="A73" s="20" t="s">
        <v>155</v>
      </c>
      <c r="B73" s="21">
        <v>570</v>
      </c>
      <c r="C73" s="22">
        <v>540.12</v>
      </c>
      <c r="D73" s="22">
        <f t="shared" si="54"/>
        <v>270.06</v>
      </c>
      <c r="E73" s="22">
        <f t="shared" si="55"/>
        <v>259.26</v>
      </c>
      <c r="F73" s="22">
        <f t="shared" si="56"/>
        <v>-10.8</v>
      </c>
      <c r="G73" s="22">
        <v>-11.52</v>
      </c>
      <c r="H73" s="22">
        <f t="shared" si="57"/>
        <v>0.719999999999988</v>
      </c>
    </row>
    <row r="74" ht="20" customHeight="1" spans="1:8">
      <c r="A74" s="20" t="s">
        <v>90</v>
      </c>
      <c r="B74" s="21">
        <v>261</v>
      </c>
      <c r="C74" s="22">
        <v>251.88</v>
      </c>
      <c r="D74" s="22">
        <f t="shared" si="54"/>
        <v>125.94</v>
      </c>
      <c r="E74" s="22">
        <f t="shared" si="55"/>
        <v>120.9</v>
      </c>
      <c r="F74" s="22">
        <f t="shared" si="56"/>
        <v>-5.03999999999999</v>
      </c>
      <c r="G74" s="22">
        <v>-5.22</v>
      </c>
      <c r="H74" s="22">
        <f t="shared" si="57"/>
        <v>0.180000000000008</v>
      </c>
    </row>
    <row r="75" ht="20" customHeight="1" spans="1:8">
      <c r="A75" s="20" t="s">
        <v>91</v>
      </c>
      <c r="B75" s="21">
        <v>826</v>
      </c>
      <c r="C75" s="22">
        <v>792.48</v>
      </c>
      <c r="D75" s="22">
        <f t="shared" si="54"/>
        <v>396.24</v>
      </c>
      <c r="E75" s="22">
        <f t="shared" si="55"/>
        <v>380.39</v>
      </c>
      <c r="F75" s="22">
        <f t="shared" si="56"/>
        <v>-15.85</v>
      </c>
      <c r="G75" s="22">
        <v>-15.98</v>
      </c>
      <c r="H75" s="22">
        <f t="shared" si="57"/>
        <v>0.129999999999978</v>
      </c>
    </row>
    <row r="76" ht="20" customHeight="1" spans="1:8">
      <c r="A76" s="20" t="s">
        <v>92</v>
      </c>
      <c r="B76" s="21">
        <v>592</v>
      </c>
      <c r="C76" s="22">
        <v>584.16</v>
      </c>
      <c r="D76" s="22">
        <f t="shared" si="54"/>
        <v>292.08</v>
      </c>
      <c r="E76" s="22">
        <f t="shared" si="55"/>
        <v>280.4</v>
      </c>
      <c r="F76" s="22">
        <f t="shared" si="56"/>
        <v>-11.68</v>
      </c>
      <c r="G76" s="22">
        <v>-12.36</v>
      </c>
      <c r="H76" s="22">
        <f t="shared" si="57"/>
        <v>0.679999999999993</v>
      </c>
    </row>
    <row r="77" s="1" customFormat="1" ht="20" customHeight="1" spans="1:8">
      <c r="A77" s="13" t="s">
        <v>93</v>
      </c>
      <c r="B77" s="18">
        <f t="shared" ref="B77:H77" si="58">SUM(B78:B80)</f>
        <v>1365</v>
      </c>
      <c r="C77" s="19">
        <f t="shared" si="58"/>
        <v>1302.6</v>
      </c>
      <c r="D77" s="19">
        <f t="shared" si="58"/>
        <v>651.3</v>
      </c>
      <c r="E77" s="19">
        <f t="shared" si="58"/>
        <v>625.24</v>
      </c>
      <c r="F77" s="19">
        <f t="shared" si="58"/>
        <v>-26.06</v>
      </c>
      <c r="G77" s="19">
        <f t="shared" si="58"/>
        <v>-27.33</v>
      </c>
      <c r="H77" s="19">
        <f t="shared" si="58"/>
        <v>1.27000000000002</v>
      </c>
    </row>
    <row r="78" ht="20" customHeight="1" spans="1:8">
      <c r="A78" s="20" t="s">
        <v>94</v>
      </c>
      <c r="B78" s="21">
        <v>71</v>
      </c>
      <c r="C78" s="22">
        <v>66.36</v>
      </c>
      <c r="D78" s="22">
        <f t="shared" ref="D78:D80" si="59">ROUND(C78*0.5,2)</f>
        <v>33.18</v>
      </c>
      <c r="E78" s="22">
        <f t="shared" ref="E78:E80" si="60">ROUND(C78*0.48,2)</f>
        <v>31.85</v>
      </c>
      <c r="F78" s="22">
        <f t="shared" ref="F78:F80" si="61">E78-D78</f>
        <v>-1.33</v>
      </c>
      <c r="G78" s="22">
        <v>-1.37</v>
      </c>
      <c r="H78" s="22">
        <f t="shared" ref="H78:H80" si="62">F78-G78</f>
        <v>0.0400000000000018</v>
      </c>
    </row>
    <row r="79" ht="20" customHeight="1" spans="1:8">
      <c r="A79" s="20" t="s">
        <v>95</v>
      </c>
      <c r="B79" s="21">
        <v>956</v>
      </c>
      <c r="C79" s="22">
        <v>916.92</v>
      </c>
      <c r="D79" s="22">
        <f t="shared" si="59"/>
        <v>458.46</v>
      </c>
      <c r="E79" s="22">
        <f t="shared" si="60"/>
        <v>440.12</v>
      </c>
      <c r="F79" s="22">
        <f t="shared" si="61"/>
        <v>-18.34</v>
      </c>
      <c r="G79" s="22">
        <v>-19.13</v>
      </c>
      <c r="H79" s="22">
        <f t="shared" si="62"/>
        <v>0.790000000000024</v>
      </c>
    </row>
    <row r="80" ht="20" customHeight="1" spans="1:8">
      <c r="A80" s="20" t="s">
        <v>96</v>
      </c>
      <c r="B80" s="21">
        <v>338</v>
      </c>
      <c r="C80" s="22">
        <v>319.32</v>
      </c>
      <c r="D80" s="22">
        <f t="shared" si="59"/>
        <v>159.66</v>
      </c>
      <c r="E80" s="22">
        <f t="shared" si="60"/>
        <v>153.27</v>
      </c>
      <c r="F80" s="22">
        <f t="shared" si="61"/>
        <v>-6.38999999999999</v>
      </c>
      <c r="G80" s="22">
        <v>-6.82999999999998</v>
      </c>
      <c r="H80" s="22">
        <f t="shared" si="62"/>
        <v>0.439999999999993</v>
      </c>
    </row>
    <row r="81" ht="20" customHeight="1" spans="1:8">
      <c r="A81" s="13" t="s">
        <v>97</v>
      </c>
      <c r="B81" s="18">
        <f t="shared" ref="B81:H81" si="63">SUM(B82:B84)</f>
        <v>1213</v>
      </c>
      <c r="C81" s="19">
        <f t="shared" si="63"/>
        <v>1204.2</v>
      </c>
      <c r="D81" s="19">
        <f t="shared" si="63"/>
        <v>602.1</v>
      </c>
      <c r="E81" s="19">
        <f t="shared" si="63"/>
        <v>578.01</v>
      </c>
      <c r="F81" s="19">
        <f t="shared" si="63"/>
        <v>-24.0899999999999</v>
      </c>
      <c r="G81" s="19">
        <f t="shared" si="63"/>
        <v>-25.41</v>
      </c>
      <c r="H81" s="19">
        <f t="shared" si="63"/>
        <v>1.32000000000007</v>
      </c>
    </row>
    <row r="82" ht="20" customHeight="1" spans="1:8">
      <c r="A82" s="20" t="s">
        <v>98</v>
      </c>
      <c r="B82" s="21">
        <v>591</v>
      </c>
      <c r="C82" s="22">
        <v>586.92</v>
      </c>
      <c r="D82" s="22">
        <v>293.46</v>
      </c>
      <c r="E82" s="22">
        <f t="shared" ref="E82:E84" si="64">ROUND(C82*0.48,2)</f>
        <v>281.72</v>
      </c>
      <c r="F82" s="22">
        <f t="shared" ref="F82:F84" si="65">E82-D82</f>
        <v>-11.74</v>
      </c>
      <c r="G82" s="22">
        <v>-12.08</v>
      </c>
      <c r="H82" s="22">
        <f t="shared" ref="H82:H84" si="66">F82-G82</f>
        <v>0.340000000000048</v>
      </c>
    </row>
    <row r="83" ht="20" customHeight="1" spans="1:8">
      <c r="A83" s="20" t="s">
        <v>99</v>
      </c>
      <c r="B83" s="21">
        <v>431</v>
      </c>
      <c r="C83" s="22">
        <v>425.28</v>
      </c>
      <c r="D83" s="22">
        <f t="shared" ref="D83:D88" si="67">ROUND(C83*0.5,2)</f>
        <v>212.64</v>
      </c>
      <c r="E83" s="22">
        <f t="shared" si="64"/>
        <v>204.13</v>
      </c>
      <c r="F83" s="22">
        <f t="shared" si="65"/>
        <v>-8.50999999999999</v>
      </c>
      <c r="G83" s="22">
        <v>-9.36000000000001</v>
      </c>
      <c r="H83" s="22">
        <f t="shared" si="66"/>
        <v>0.850000000000019</v>
      </c>
    </row>
    <row r="84" ht="20" customHeight="1" spans="1:8">
      <c r="A84" s="20" t="s">
        <v>100</v>
      </c>
      <c r="B84" s="21">
        <v>191</v>
      </c>
      <c r="C84" s="22">
        <v>192</v>
      </c>
      <c r="D84" s="22">
        <f t="shared" si="67"/>
        <v>96</v>
      </c>
      <c r="E84" s="22">
        <f t="shared" si="64"/>
        <v>92.16</v>
      </c>
      <c r="F84" s="22">
        <f t="shared" si="65"/>
        <v>-3.84</v>
      </c>
      <c r="G84" s="22">
        <v>-3.97000000000001</v>
      </c>
      <c r="H84" s="22">
        <f t="shared" si="66"/>
        <v>0.130000000000007</v>
      </c>
    </row>
    <row r="85" ht="20" customHeight="1" spans="1:8">
      <c r="A85" s="13" t="s">
        <v>101</v>
      </c>
      <c r="B85" s="18">
        <f t="shared" ref="B85:H85" si="68">SUM(B86:B88)</f>
        <v>1013</v>
      </c>
      <c r="C85" s="19">
        <f t="shared" si="68"/>
        <v>982.92</v>
      </c>
      <c r="D85" s="19">
        <f t="shared" si="68"/>
        <v>491.46</v>
      </c>
      <c r="E85" s="19">
        <f t="shared" si="68"/>
        <v>471.81</v>
      </c>
      <c r="F85" s="19">
        <f t="shared" si="68"/>
        <v>-19.65</v>
      </c>
      <c r="G85" s="19">
        <f t="shared" si="68"/>
        <v>-20.37</v>
      </c>
      <c r="H85" s="19">
        <f t="shared" si="68"/>
        <v>0.72</v>
      </c>
    </row>
    <row r="86" ht="20" customHeight="1" spans="1:8">
      <c r="A86" s="20" t="s">
        <v>102</v>
      </c>
      <c r="B86" s="21">
        <v>223</v>
      </c>
      <c r="C86" s="22">
        <v>207.12</v>
      </c>
      <c r="D86" s="22">
        <f t="shared" si="67"/>
        <v>103.56</v>
      </c>
      <c r="E86" s="22">
        <f t="shared" ref="E86:E88" si="69">ROUND(C86*0.48,2)</f>
        <v>99.42</v>
      </c>
      <c r="F86" s="22">
        <f t="shared" ref="F86:F88" si="70">E86-D86</f>
        <v>-4.14</v>
      </c>
      <c r="G86" s="22">
        <v>-4.27</v>
      </c>
      <c r="H86" s="22">
        <f t="shared" ref="H86:H88" si="71">F86-G86</f>
        <v>0.129999999999999</v>
      </c>
    </row>
    <row r="87" ht="20" customHeight="1" spans="1:8">
      <c r="A87" s="20" t="s">
        <v>103</v>
      </c>
      <c r="B87" s="21">
        <v>467</v>
      </c>
      <c r="C87" s="22">
        <v>462.24</v>
      </c>
      <c r="D87" s="22">
        <f t="shared" si="67"/>
        <v>231.12</v>
      </c>
      <c r="E87" s="22">
        <f t="shared" si="69"/>
        <v>221.88</v>
      </c>
      <c r="F87" s="22">
        <f t="shared" si="70"/>
        <v>-9.24000000000001</v>
      </c>
      <c r="G87" s="22">
        <v>-9.61000000000001</v>
      </c>
      <c r="H87" s="22">
        <f t="shared" si="71"/>
        <v>0.370000000000001</v>
      </c>
    </row>
    <row r="88" ht="20" customHeight="1" spans="1:8">
      <c r="A88" s="20" t="s">
        <v>156</v>
      </c>
      <c r="B88" s="21">
        <v>323</v>
      </c>
      <c r="C88" s="22">
        <v>313.56</v>
      </c>
      <c r="D88" s="22">
        <f t="shared" si="67"/>
        <v>156.78</v>
      </c>
      <c r="E88" s="22">
        <f t="shared" si="69"/>
        <v>150.51</v>
      </c>
      <c r="F88" s="22">
        <f t="shared" si="70"/>
        <v>-6.27000000000001</v>
      </c>
      <c r="G88" s="22">
        <v>-6.49000000000001</v>
      </c>
      <c r="H88" s="22">
        <f t="shared" si="71"/>
        <v>0.22</v>
      </c>
    </row>
    <row r="89" ht="20" customHeight="1" spans="1:8">
      <c r="A89" s="13" t="s">
        <v>105</v>
      </c>
      <c r="B89" s="18">
        <f t="shared" ref="B89:H89" si="72">SUM(B90:B124)</f>
        <v>23897</v>
      </c>
      <c r="C89" s="19">
        <f t="shared" si="72"/>
        <v>23627.4</v>
      </c>
      <c r="D89" s="19">
        <f t="shared" si="72"/>
        <v>11813.7</v>
      </c>
      <c r="E89" s="19">
        <f t="shared" si="72"/>
        <v>11341.13</v>
      </c>
      <c r="F89" s="19">
        <f t="shared" si="72"/>
        <v>-472.57</v>
      </c>
      <c r="G89" s="19">
        <f t="shared" si="72"/>
        <v>-492.24</v>
      </c>
      <c r="H89" s="19">
        <f t="shared" si="72"/>
        <v>19.6700000000002</v>
      </c>
    </row>
    <row r="90" ht="20" customHeight="1" spans="1:8">
      <c r="A90" s="20" t="s">
        <v>106</v>
      </c>
      <c r="B90" s="21">
        <v>37</v>
      </c>
      <c r="C90" s="22">
        <v>35.64</v>
      </c>
      <c r="D90" s="22">
        <f t="shared" ref="D90:D124" si="73">ROUND(C90*0.5,2)</f>
        <v>17.82</v>
      </c>
      <c r="E90" s="22">
        <f t="shared" ref="E90:E124" si="74">ROUND(C90*0.48,2)</f>
        <v>17.11</v>
      </c>
      <c r="F90" s="22">
        <f t="shared" ref="F90:F124" si="75">E90-D90</f>
        <v>-0.710000000000001</v>
      </c>
      <c r="G90" s="22">
        <v>-0.789999999999999</v>
      </c>
      <c r="H90" s="22">
        <f t="shared" ref="H90:H124" si="76">F90-G90</f>
        <v>0.0799999999999982</v>
      </c>
    </row>
    <row r="91" ht="20" customHeight="1" spans="1:8">
      <c r="A91" s="20" t="s">
        <v>107</v>
      </c>
      <c r="B91" s="21">
        <v>395</v>
      </c>
      <c r="C91" s="22">
        <v>371.88</v>
      </c>
      <c r="D91" s="22">
        <f t="shared" si="73"/>
        <v>185.94</v>
      </c>
      <c r="E91" s="22">
        <f t="shared" si="74"/>
        <v>178.5</v>
      </c>
      <c r="F91" s="22">
        <f t="shared" si="75"/>
        <v>-7.44</v>
      </c>
      <c r="G91" s="22">
        <v>-7.74000000000001</v>
      </c>
      <c r="H91" s="22">
        <f t="shared" si="76"/>
        <v>0.300000000000012</v>
      </c>
    </row>
    <row r="92" ht="20" customHeight="1" spans="1:8">
      <c r="A92" s="20" t="s">
        <v>108</v>
      </c>
      <c r="B92" s="21">
        <v>363</v>
      </c>
      <c r="C92" s="22">
        <v>353.16</v>
      </c>
      <c r="D92" s="22">
        <f t="shared" si="73"/>
        <v>176.58</v>
      </c>
      <c r="E92" s="22">
        <f t="shared" si="74"/>
        <v>169.52</v>
      </c>
      <c r="F92" s="22">
        <f t="shared" si="75"/>
        <v>-7.06</v>
      </c>
      <c r="G92" s="22">
        <v>-7.40000000000001</v>
      </c>
      <c r="H92" s="22">
        <f t="shared" si="76"/>
        <v>0.340000000000008</v>
      </c>
    </row>
    <row r="93" ht="20" customHeight="1" spans="1:8">
      <c r="A93" s="20" t="s">
        <v>109</v>
      </c>
      <c r="B93" s="21">
        <v>247</v>
      </c>
      <c r="C93" s="22">
        <v>236.28</v>
      </c>
      <c r="D93" s="22">
        <f t="shared" si="73"/>
        <v>118.14</v>
      </c>
      <c r="E93" s="22">
        <f t="shared" si="74"/>
        <v>113.41</v>
      </c>
      <c r="F93" s="22">
        <f t="shared" si="75"/>
        <v>-4.73</v>
      </c>
      <c r="G93" s="22">
        <v>-4.78</v>
      </c>
      <c r="H93" s="22">
        <f t="shared" si="76"/>
        <v>0.0499999999999963</v>
      </c>
    </row>
    <row r="94" ht="20" customHeight="1" spans="1:8">
      <c r="A94" s="20" t="s">
        <v>110</v>
      </c>
      <c r="B94" s="21">
        <v>401</v>
      </c>
      <c r="C94" s="22">
        <v>382.08</v>
      </c>
      <c r="D94" s="22">
        <f t="shared" si="73"/>
        <v>191.04</v>
      </c>
      <c r="E94" s="22">
        <f t="shared" si="74"/>
        <v>183.4</v>
      </c>
      <c r="F94" s="22">
        <f t="shared" si="75"/>
        <v>-7.63999999999999</v>
      </c>
      <c r="G94" s="22">
        <v>-7.91999999999999</v>
      </c>
      <c r="H94" s="22">
        <f t="shared" si="76"/>
        <v>0.280000000000004</v>
      </c>
    </row>
    <row r="95" ht="20" customHeight="1" spans="1:8">
      <c r="A95" s="20" t="s">
        <v>111</v>
      </c>
      <c r="B95" s="21">
        <v>491</v>
      </c>
      <c r="C95" s="22">
        <v>496.44</v>
      </c>
      <c r="D95" s="22">
        <f t="shared" si="73"/>
        <v>248.22</v>
      </c>
      <c r="E95" s="22">
        <f t="shared" si="74"/>
        <v>238.29</v>
      </c>
      <c r="F95" s="22">
        <f t="shared" si="75"/>
        <v>-9.93000000000001</v>
      </c>
      <c r="G95" s="22">
        <v>-10.43</v>
      </c>
      <c r="H95" s="22">
        <f t="shared" si="76"/>
        <v>0.499999999999993</v>
      </c>
    </row>
    <row r="96" ht="20" customHeight="1" spans="1:8">
      <c r="A96" s="20" t="s">
        <v>112</v>
      </c>
      <c r="B96" s="21">
        <v>832</v>
      </c>
      <c r="C96" s="22">
        <v>834.72</v>
      </c>
      <c r="D96" s="22">
        <f t="shared" si="73"/>
        <v>417.36</v>
      </c>
      <c r="E96" s="22">
        <f t="shared" si="74"/>
        <v>400.67</v>
      </c>
      <c r="F96" s="22">
        <f t="shared" si="75"/>
        <v>-16.69</v>
      </c>
      <c r="G96" s="22">
        <v>-17.38</v>
      </c>
      <c r="H96" s="22">
        <f t="shared" si="76"/>
        <v>0.690000000000001</v>
      </c>
    </row>
    <row r="97" ht="20" customHeight="1" spans="1:8">
      <c r="A97" s="20" t="s">
        <v>113</v>
      </c>
      <c r="B97" s="21">
        <v>953</v>
      </c>
      <c r="C97" s="22">
        <v>980.28</v>
      </c>
      <c r="D97" s="22">
        <f t="shared" si="73"/>
        <v>490.14</v>
      </c>
      <c r="E97" s="22">
        <f t="shared" si="74"/>
        <v>470.53</v>
      </c>
      <c r="F97" s="22">
        <f t="shared" si="75"/>
        <v>-19.61</v>
      </c>
      <c r="G97" s="22">
        <v>-20.67</v>
      </c>
      <c r="H97" s="22">
        <f t="shared" si="76"/>
        <v>1.05999999999999</v>
      </c>
    </row>
    <row r="98" ht="20" customHeight="1" spans="1:8">
      <c r="A98" s="20" t="s">
        <v>114</v>
      </c>
      <c r="B98" s="21">
        <v>1031</v>
      </c>
      <c r="C98" s="22">
        <v>993.96</v>
      </c>
      <c r="D98" s="22">
        <f t="shared" si="73"/>
        <v>496.98</v>
      </c>
      <c r="E98" s="22">
        <f t="shared" si="74"/>
        <v>477.1</v>
      </c>
      <c r="F98" s="22">
        <f t="shared" si="75"/>
        <v>-19.88</v>
      </c>
      <c r="G98" s="22">
        <v>-21.0600000000001</v>
      </c>
      <c r="H98" s="22">
        <f t="shared" si="76"/>
        <v>1.18000000000011</v>
      </c>
    </row>
    <row r="99" ht="20" customHeight="1" spans="1:8">
      <c r="A99" s="20" t="s">
        <v>115</v>
      </c>
      <c r="B99" s="21">
        <v>538</v>
      </c>
      <c r="C99" s="22">
        <v>524.28</v>
      </c>
      <c r="D99" s="22">
        <f t="shared" si="73"/>
        <v>262.14</v>
      </c>
      <c r="E99" s="22">
        <f t="shared" si="74"/>
        <v>251.65</v>
      </c>
      <c r="F99" s="22">
        <f t="shared" si="75"/>
        <v>-10.49</v>
      </c>
      <c r="G99" s="22">
        <v>-10.94</v>
      </c>
      <c r="H99" s="22">
        <f t="shared" si="76"/>
        <v>0.450000000000019</v>
      </c>
    </row>
    <row r="100" ht="20" customHeight="1" spans="1:8">
      <c r="A100" s="20" t="s">
        <v>116</v>
      </c>
      <c r="B100" s="21">
        <v>769</v>
      </c>
      <c r="C100" s="22">
        <v>760.56</v>
      </c>
      <c r="D100" s="22">
        <f t="shared" si="73"/>
        <v>380.28</v>
      </c>
      <c r="E100" s="22">
        <f t="shared" si="74"/>
        <v>365.07</v>
      </c>
      <c r="F100" s="22">
        <f t="shared" si="75"/>
        <v>-15.21</v>
      </c>
      <c r="G100" s="22">
        <v>-16.05</v>
      </c>
      <c r="H100" s="22">
        <f t="shared" si="76"/>
        <v>0.840000000000021</v>
      </c>
    </row>
    <row r="101" ht="20" customHeight="1" spans="1:8">
      <c r="A101" s="20" t="s">
        <v>117</v>
      </c>
      <c r="B101" s="21">
        <v>1053</v>
      </c>
      <c r="C101" s="22">
        <v>1021.32</v>
      </c>
      <c r="D101" s="22">
        <f t="shared" si="73"/>
        <v>510.66</v>
      </c>
      <c r="E101" s="22">
        <f t="shared" si="74"/>
        <v>490.23</v>
      </c>
      <c r="F101" s="22">
        <f t="shared" si="75"/>
        <v>-20.43</v>
      </c>
      <c r="G101" s="22">
        <v>-20.97</v>
      </c>
      <c r="H101" s="22">
        <f t="shared" si="76"/>
        <v>0.539999999999992</v>
      </c>
    </row>
    <row r="102" ht="20" customHeight="1" spans="1:8">
      <c r="A102" s="20" t="s">
        <v>118</v>
      </c>
      <c r="B102" s="21">
        <v>778</v>
      </c>
      <c r="C102" s="22">
        <v>756</v>
      </c>
      <c r="D102" s="22">
        <f t="shared" si="73"/>
        <v>378</v>
      </c>
      <c r="E102" s="22">
        <f t="shared" si="74"/>
        <v>362.88</v>
      </c>
      <c r="F102" s="22">
        <f t="shared" si="75"/>
        <v>-15.12</v>
      </c>
      <c r="G102" s="22">
        <v>-15.76</v>
      </c>
      <c r="H102" s="22">
        <f t="shared" si="76"/>
        <v>0.639999999999995</v>
      </c>
    </row>
    <row r="103" ht="20" customHeight="1" spans="1:8">
      <c r="A103" s="20" t="s">
        <v>119</v>
      </c>
      <c r="B103" s="21">
        <v>530</v>
      </c>
      <c r="C103" s="22">
        <v>524.28</v>
      </c>
      <c r="D103" s="22">
        <f t="shared" si="73"/>
        <v>262.14</v>
      </c>
      <c r="E103" s="22">
        <f t="shared" si="74"/>
        <v>251.65</v>
      </c>
      <c r="F103" s="22">
        <f t="shared" si="75"/>
        <v>-10.49</v>
      </c>
      <c r="G103" s="22">
        <v>-10.89</v>
      </c>
      <c r="H103" s="22">
        <f t="shared" si="76"/>
        <v>0.40000000000002</v>
      </c>
    </row>
    <row r="104" ht="20" customHeight="1" spans="1:8">
      <c r="A104" s="20" t="s">
        <v>120</v>
      </c>
      <c r="B104" s="21">
        <v>698</v>
      </c>
      <c r="C104" s="22">
        <v>709.56</v>
      </c>
      <c r="D104" s="22">
        <f t="shared" si="73"/>
        <v>354.78</v>
      </c>
      <c r="E104" s="22">
        <f t="shared" si="74"/>
        <v>340.59</v>
      </c>
      <c r="F104" s="22">
        <f t="shared" si="75"/>
        <v>-14.19</v>
      </c>
      <c r="G104" s="22">
        <v>-14.19</v>
      </c>
      <c r="H104" s="22">
        <f t="shared" si="76"/>
        <v>0</v>
      </c>
    </row>
    <row r="105" ht="20" customHeight="1" spans="1:8">
      <c r="A105" s="20" t="s">
        <v>121</v>
      </c>
      <c r="B105" s="21">
        <v>285</v>
      </c>
      <c r="C105" s="22">
        <v>272.4</v>
      </c>
      <c r="D105" s="22">
        <f t="shared" si="73"/>
        <v>136.2</v>
      </c>
      <c r="E105" s="22">
        <f t="shared" si="74"/>
        <v>130.75</v>
      </c>
      <c r="F105" s="22">
        <f t="shared" si="75"/>
        <v>-5.44999999999999</v>
      </c>
      <c r="G105" s="22">
        <v>-5.69</v>
      </c>
      <c r="H105" s="22">
        <f t="shared" si="76"/>
        <v>0.240000000000012</v>
      </c>
    </row>
    <row r="106" ht="20" customHeight="1" spans="1:8">
      <c r="A106" s="20" t="s">
        <v>122</v>
      </c>
      <c r="B106" s="21">
        <v>862</v>
      </c>
      <c r="C106" s="22">
        <v>855.36</v>
      </c>
      <c r="D106" s="22">
        <f t="shared" si="73"/>
        <v>427.68</v>
      </c>
      <c r="E106" s="22">
        <f t="shared" si="74"/>
        <v>410.57</v>
      </c>
      <c r="F106" s="22">
        <f t="shared" si="75"/>
        <v>-17.11</v>
      </c>
      <c r="G106" s="22">
        <v>-17.79</v>
      </c>
      <c r="H106" s="22">
        <f t="shared" si="76"/>
        <v>0.679999999999986</v>
      </c>
    </row>
    <row r="107" ht="20" customHeight="1" spans="1:8">
      <c r="A107" s="20" t="s">
        <v>123</v>
      </c>
      <c r="B107" s="21">
        <v>1362</v>
      </c>
      <c r="C107" s="22">
        <v>1368.6</v>
      </c>
      <c r="D107" s="22">
        <f t="shared" si="73"/>
        <v>684.3</v>
      </c>
      <c r="E107" s="22">
        <f t="shared" si="74"/>
        <v>656.93</v>
      </c>
      <c r="F107" s="22">
        <f t="shared" si="75"/>
        <v>-27.37</v>
      </c>
      <c r="G107" s="22">
        <v>-27.37</v>
      </c>
      <c r="H107" s="22">
        <f t="shared" si="76"/>
        <v>0</v>
      </c>
    </row>
    <row r="108" ht="20" customHeight="1" spans="1:8">
      <c r="A108" s="20" t="s">
        <v>124</v>
      </c>
      <c r="B108" s="21">
        <v>517</v>
      </c>
      <c r="C108" s="22">
        <v>504.12</v>
      </c>
      <c r="D108" s="22">
        <f t="shared" si="73"/>
        <v>252.06</v>
      </c>
      <c r="E108" s="22">
        <f t="shared" si="74"/>
        <v>241.98</v>
      </c>
      <c r="F108" s="22">
        <f t="shared" si="75"/>
        <v>-10.08</v>
      </c>
      <c r="G108" s="22">
        <v>-10.38</v>
      </c>
      <c r="H108" s="22">
        <f t="shared" si="76"/>
        <v>0.299999999999988</v>
      </c>
    </row>
    <row r="109" ht="20" customHeight="1" spans="1:8">
      <c r="A109" s="20" t="s">
        <v>125</v>
      </c>
      <c r="B109" s="21">
        <v>1330</v>
      </c>
      <c r="C109" s="22">
        <v>1313.28</v>
      </c>
      <c r="D109" s="22">
        <f t="shared" si="73"/>
        <v>656.64</v>
      </c>
      <c r="E109" s="22">
        <f t="shared" si="74"/>
        <v>630.37</v>
      </c>
      <c r="F109" s="22">
        <f t="shared" si="75"/>
        <v>-26.27</v>
      </c>
      <c r="G109" s="22">
        <v>-27.47</v>
      </c>
      <c r="H109" s="22">
        <f t="shared" si="76"/>
        <v>1.20000000000002</v>
      </c>
    </row>
    <row r="110" ht="20" customHeight="1" spans="1:8">
      <c r="A110" s="20" t="s">
        <v>126</v>
      </c>
      <c r="B110" s="21">
        <v>922</v>
      </c>
      <c r="C110" s="22">
        <v>932.88</v>
      </c>
      <c r="D110" s="22">
        <f t="shared" si="73"/>
        <v>466.44</v>
      </c>
      <c r="E110" s="22">
        <f t="shared" si="74"/>
        <v>447.78</v>
      </c>
      <c r="F110" s="22">
        <f t="shared" si="75"/>
        <v>-18.66</v>
      </c>
      <c r="G110" s="22">
        <v>-19.28</v>
      </c>
      <c r="H110" s="22">
        <f t="shared" si="76"/>
        <v>0.619999999999976</v>
      </c>
    </row>
    <row r="111" ht="20" customHeight="1" spans="1:8">
      <c r="A111" s="20" t="s">
        <v>127</v>
      </c>
      <c r="B111" s="21">
        <v>1103</v>
      </c>
      <c r="C111" s="22">
        <v>1156.8</v>
      </c>
      <c r="D111" s="22">
        <f t="shared" si="73"/>
        <v>578.4</v>
      </c>
      <c r="E111" s="22">
        <f t="shared" si="74"/>
        <v>555.26</v>
      </c>
      <c r="F111" s="22">
        <f t="shared" si="75"/>
        <v>-23.14</v>
      </c>
      <c r="G111" s="22">
        <v>-24.73</v>
      </c>
      <c r="H111" s="22">
        <f t="shared" si="76"/>
        <v>1.59000000000001</v>
      </c>
    </row>
    <row r="112" ht="20" customHeight="1" spans="1:8">
      <c r="A112" s="20" t="s">
        <v>128</v>
      </c>
      <c r="B112" s="21">
        <v>670</v>
      </c>
      <c r="C112" s="22">
        <v>641.4</v>
      </c>
      <c r="D112" s="22">
        <f t="shared" si="73"/>
        <v>320.7</v>
      </c>
      <c r="E112" s="22">
        <f t="shared" si="74"/>
        <v>307.87</v>
      </c>
      <c r="F112" s="22">
        <f t="shared" si="75"/>
        <v>-12.83</v>
      </c>
      <c r="G112" s="22">
        <v>-13.65</v>
      </c>
      <c r="H112" s="22">
        <f t="shared" si="76"/>
        <v>0.820000000000016</v>
      </c>
    </row>
    <row r="113" ht="20" customHeight="1" spans="1:8">
      <c r="A113" s="20" t="s">
        <v>129</v>
      </c>
      <c r="B113" s="21">
        <v>403</v>
      </c>
      <c r="C113" s="22">
        <v>386.52</v>
      </c>
      <c r="D113" s="22">
        <f t="shared" si="73"/>
        <v>193.26</v>
      </c>
      <c r="E113" s="22">
        <f t="shared" si="74"/>
        <v>185.53</v>
      </c>
      <c r="F113" s="22">
        <f t="shared" si="75"/>
        <v>-7.72999999999999</v>
      </c>
      <c r="G113" s="22">
        <v>-8.20000000000002</v>
      </c>
      <c r="H113" s="22">
        <f t="shared" si="76"/>
        <v>0.470000000000031</v>
      </c>
    </row>
    <row r="114" ht="20" customHeight="1" spans="1:8">
      <c r="A114" s="20" t="s">
        <v>130</v>
      </c>
      <c r="B114" s="21">
        <v>349</v>
      </c>
      <c r="C114" s="22">
        <v>333.72</v>
      </c>
      <c r="D114" s="22">
        <f t="shared" si="73"/>
        <v>166.86</v>
      </c>
      <c r="E114" s="22">
        <f t="shared" si="74"/>
        <v>160.19</v>
      </c>
      <c r="F114" s="22">
        <f t="shared" si="75"/>
        <v>-6.67000000000002</v>
      </c>
      <c r="G114" s="22">
        <v>-7.03</v>
      </c>
      <c r="H114" s="22">
        <f t="shared" si="76"/>
        <v>0.359999999999984</v>
      </c>
    </row>
    <row r="115" ht="20" customHeight="1" spans="1:8">
      <c r="A115" s="20" t="s">
        <v>131</v>
      </c>
      <c r="B115" s="21">
        <v>841</v>
      </c>
      <c r="C115" s="22">
        <v>833.04</v>
      </c>
      <c r="D115" s="22">
        <f t="shared" si="73"/>
        <v>416.52</v>
      </c>
      <c r="E115" s="22">
        <f t="shared" si="74"/>
        <v>399.86</v>
      </c>
      <c r="F115" s="22">
        <f t="shared" si="75"/>
        <v>-16.66</v>
      </c>
      <c r="G115" s="22">
        <v>-17.44</v>
      </c>
      <c r="H115" s="22">
        <f t="shared" si="76"/>
        <v>0.780000000000033</v>
      </c>
    </row>
    <row r="116" ht="20" customHeight="1" spans="1:8">
      <c r="A116" s="20" t="s">
        <v>132</v>
      </c>
      <c r="B116" s="21">
        <v>849</v>
      </c>
      <c r="C116" s="22">
        <v>826.92</v>
      </c>
      <c r="D116" s="22">
        <f t="shared" si="73"/>
        <v>413.46</v>
      </c>
      <c r="E116" s="22">
        <f t="shared" si="74"/>
        <v>396.92</v>
      </c>
      <c r="F116" s="22">
        <f t="shared" si="75"/>
        <v>-16.54</v>
      </c>
      <c r="G116" s="22">
        <v>-17.29</v>
      </c>
      <c r="H116" s="22">
        <f t="shared" si="76"/>
        <v>0.750000000000036</v>
      </c>
    </row>
    <row r="117" ht="20" customHeight="1" spans="1:8">
      <c r="A117" s="20" t="s">
        <v>133</v>
      </c>
      <c r="B117" s="21">
        <v>149</v>
      </c>
      <c r="C117" s="22">
        <v>137.88</v>
      </c>
      <c r="D117" s="22">
        <f t="shared" si="73"/>
        <v>68.94</v>
      </c>
      <c r="E117" s="22">
        <f t="shared" si="74"/>
        <v>66.18</v>
      </c>
      <c r="F117" s="22">
        <f t="shared" si="75"/>
        <v>-2.75999999999999</v>
      </c>
      <c r="G117" s="22">
        <v>-2.8</v>
      </c>
      <c r="H117" s="22">
        <f t="shared" si="76"/>
        <v>0.0400000000000089</v>
      </c>
    </row>
    <row r="118" ht="20" customHeight="1" spans="1:8">
      <c r="A118" s="20" t="s">
        <v>134</v>
      </c>
      <c r="B118" s="21">
        <v>330</v>
      </c>
      <c r="C118" s="22">
        <v>296.88</v>
      </c>
      <c r="D118" s="22">
        <f t="shared" si="73"/>
        <v>148.44</v>
      </c>
      <c r="E118" s="22">
        <f t="shared" si="74"/>
        <v>142.5</v>
      </c>
      <c r="F118" s="22">
        <f t="shared" si="75"/>
        <v>-5.94</v>
      </c>
      <c r="G118" s="22">
        <v>-6.22</v>
      </c>
      <c r="H118" s="22">
        <f t="shared" si="76"/>
        <v>0.280000000000002</v>
      </c>
    </row>
    <row r="119" ht="20" customHeight="1" spans="1:8">
      <c r="A119" s="20" t="s">
        <v>135</v>
      </c>
      <c r="B119" s="21">
        <v>839</v>
      </c>
      <c r="C119" s="22">
        <v>850.08</v>
      </c>
      <c r="D119" s="22">
        <f t="shared" si="73"/>
        <v>425.04</v>
      </c>
      <c r="E119" s="22">
        <f t="shared" si="74"/>
        <v>408.04</v>
      </c>
      <c r="F119" s="22">
        <f t="shared" si="75"/>
        <v>-17</v>
      </c>
      <c r="G119" s="22">
        <v>-17.44</v>
      </c>
      <c r="H119" s="22">
        <f t="shared" si="76"/>
        <v>0.440000000000001</v>
      </c>
    </row>
    <row r="120" ht="20" customHeight="1" spans="1:8">
      <c r="A120" s="20" t="s">
        <v>136</v>
      </c>
      <c r="B120" s="21">
        <v>798</v>
      </c>
      <c r="C120" s="22">
        <v>803.04</v>
      </c>
      <c r="D120" s="22">
        <f t="shared" si="73"/>
        <v>401.52</v>
      </c>
      <c r="E120" s="22">
        <f t="shared" si="74"/>
        <v>385.46</v>
      </c>
      <c r="F120" s="22">
        <f t="shared" si="75"/>
        <v>-16.06</v>
      </c>
      <c r="G120" s="22">
        <v>-16.88</v>
      </c>
      <c r="H120" s="22">
        <f t="shared" si="76"/>
        <v>0.819999999999997</v>
      </c>
    </row>
    <row r="121" ht="20" customHeight="1" spans="1:8">
      <c r="A121" s="20" t="s">
        <v>137</v>
      </c>
      <c r="B121" s="21">
        <v>704</v>
      </c>
      <c r="C121" s="22">
        <v>667.08</v>
      </c>
      <c r="D121" s="22">
        <f t="shared" si="73"/>
        <v>333.54</v>
      </c>
      <c r="E121" s="22">
        <f t="shared" si="74"/>
        <v>320.2</v>
      </c>
      <c r="F121" s="22">
        <f t="shared" si="75"/>
        <v>-13.34</v>
      </c>
      <c r="G121" s="22">
        <v>-13.73</v>
      </c>
      <c r="H121" s="22">
        <f t="shared" si="76"/>
        <v>0.389999999999969</v>
      </c>
    </row>
    <row r="122" ht="20" customHeight="1" spans="1:8">
      <c r="A122" s="20" t="s">
        <v>138</v>
      </c>
      <c r="B122" s="21">
        <v>1282</v>
      </c>
      <c r="C122" s="22">
        <v>1286.52</v>
      </c>
      <c r="D122" s="22">
        <f t="shared" si="73"/>
        <v>643.26</v>
      </c>
      <c r="E122" s="22">
        <f t="shared" si="74"/>
        <v>617.53</v>
      </c>
      <c r="F122" s="22">
        <f t="shared" si="75"/>
        <v>-25.73</v>
      </c>
      <c r="G122" s="22">
        <v>-26.48</v>
      </c>
      <c r="H122" s="22">
        <f t="shared" si="76"/>
        <v>0.749999999999982</v>
      </c>
    </row>
    <row r="123" ht="20" customHeight="1" spans="1:8">
      <c r="A123" s="20" t="s">
        <v>139</v>
      </c>
      <c r="B123" s="21">
        <v>796</v>
      </c>
      <c r="C123" s="22">
        <v>807.6</v>
      </c>
      <c r="D123" s="22">
        <f t="shared" si="73"/>
        <v>403.8</v>
      </c>
      <c r="E123" s="22">
        <f t="shared" si="74"/>
        <v>387.65</v>
      </c>
      <c r="F123" s="22">
        <f t="shared" si="75"/>
        <v>-16.15</v>
      </c>
      <c r="G123" s="22">
        <v>-17.28</v>
      </c>
      <c r="H123" s="22">
        <f t="shared" si="76"/>
        <v>1.12999999999997</v>
      </c>
    </row>
    <row r="124" ht="20" customHeight="1" spans="1:8">
      <c r="A124" s="20" t="s">
        <v>140</v>
      </c>
      <c r="B124" s="21">
        <v>390</v>
      </c>
      <c r="C124" s="22">
        <v>372.84</v>
      </c>
      <c r="D124" s="22">
        <f t="shared" si="73"/>
        <v>186.42</v>
      </c>
      <c r="E124" s="22">
        <f t="shared" si="74"/>
        <v>178.96</v>
      </c>
      <c r="F124" s="22">
        <f t="shared" si="75"/>
        <v>-7.45999999999998</v>
      </c>
      <c r="G124" s="22">
        <v>-8.11999999999998</v>
      </c>
      <c r="H124" s="22">
        <f t="shared" si="76"/>
        <v>0.66</v>
      </c>
    </row>
    <row r="125" ht="30" customHeight="1" spans="1:8">
      <c r="A125" s="23" t="s">
        <v>157</v>
      </c>
      <c r="B125" s="23"/>
      <c r="C125" s="23"/>
      <c r="D125" s="23"/>
      <c r="E125" s="23"/>
      <c r="F125" s="23"/>
      <c r="G125" s="23"/>
      <c r="H125" s="23"/>
    </row>
  </sheetData>
  <mergeCells count="5">
    <mergeCell ref="A2:H2"/>
    <mergeCell ref="B4:C4"/>
    <mergeCell ref="F4:H4"/>
    <mergeCell ref="A125:H125"/>
    <mergeCell ref="A4:A5"/>
  </mergeCells>
  <printOptions horizontalCentered="1"/>
  <pageMargins left="0.472222222222222" right="0.472222222222222" top="0.590277777777778" bottom="0.786805555555556" header="0.511805555555556" footer="0.511805555555556"/>
  <pageSetup paperSize="9" scale="9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2019年结算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姜寒云</dc:creator>
  <cp:lastModifiedBy>戚伟强</cp:lastModifiedBy>
  <dcterms:created xsi:type="dcterms:W3CDTF">2018-11-28T02:54:00Z</dcterms:created>
  <dcterms:modified xsi:type="dcterms:W3CDTF">2021-12-05T13:16:50Z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