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05" windowHeight="9270"/>
  </bookViews>
  <sheets>
    <sheet name="公式 (2)" sheetId="3" r:id="rId1"/>
    <sheet name="Sheet1" sheetId="2" r:id="rId2"/>
  </sheets>
  <definedNames>
    <definedName name="_xlnm._FilterDatabase" localSheetId="0" hidden="1">'公式 (2)'!$A$8:$X$126</definedName>
    <definedName name="_xlnm.Print_Area" localSheetId="0">'公式 (2)'!$A$1:$X$126</definedName>
    <definedName name="_xlnm.Print_Titles" localSheetId="0">'公式 (2)'!$4:$8</definedName>
  </definedNames>
  <calcPr calcId="144525" concurrentCalc="0"/>
</workbook>
</file>

<file path=xl/sharedStrings.xml><?xml version="1.0" encoding="utf-8"?>
<sst xmlns="http://schemas.openxmlformats.org/spreadsheetml/2006/main" count="165" uniqueCount="140">
  <si>
    <t>附件2</t>
  </si>
  <si>
    <t>提前下达2023年农村接生员和赤脚医生生活困难补助资金分配表</t>
  </si>
  <si>
    <t>金额单位：万元</t>
  </si>
  <si>
    <t>项目单位</t>
  </si>
  <si>
    <t xml:space="preserve">   合计</t>
  </si>
  <si>
    <t>其中：</t>
  </si>
  <si>
    <t>省级补助资金(48%)</t>
  </si>
  <si>
    <t>结算2022年补助资金</t>
  </si>
  <si>
    <t>2023年实际下达补助金额</t>
  </si>
  <si>
    <t xml:space="preserve">                              接生员</t>
  </si>
  <si>
    <t xml:space="preserve">                           赤脚医生</t>
  </si>
  <si>
    <t xml:space="preserve">   小计</t>
  </si>
  <si>
    <t>小计</t>
  </si>
  <si>
    <t xml:space="preserve">                   其中:</t>
  </si>
  <si>
    <t>超过30年(900元/人月)</t>
  </si>
  <si>
    <t>20-30年(800元/人月)</t>
  </si>
  <si>
    <t>10-20年(700元/人月)</t>
  </si>
  <si>
    <t>2022年应补助金额</t>
  </si>
  <si>
    <t>2022年已补助金额</t>
  </si>
  <si>
    <t>结算金额</t>
  </si>
  <si>
    <t>人数</t>
  </si>
  <si>
    <t>年金额</t>
  </si>
  <si>
    <t>合计</t>
  </si>
  <si>
    <t>地级市小计</t>
  </si>
  <si>
    <t>汕头市</t>
  </si>
  <si>
    <t>龙湖区</t>
  </si>
  <si>
    <t>澄海区</t>
  </si>
  <si>
    <t>潮阳区</t>
  </si>
  <si>
    <t>潮南区</t>
  </si>
  <si>
    <t>金平区</t>
  </si>
  <si>
    <t>濠江区</t>
  </si>
  <si>
    <t>韶关市</t>
  </si>
  <si>
    <t>浈江区</t>
  </si>
  <si>
    <t>武江区</t>
  </si>
  <si>
    <t>曲江区</t>
  </si>
  <si>
    <t>乐昌市</t>
  </si>
  <si>
    <t>始兴县</t>
  </si>
  <si>
    <t>新丰县</t>
  </si>
  <si>
    <t>河源市</t>
  </si>
  <si>
    <t>源城区</t>
  </si>
  <si>
    <t>东源县</t>
  </si>
  <si>
    <t>和平县</t>
  </si>
  <si>
    <t>梅州市</t>
  </si>
  <si>
    <t>梅江区</t>
  </si>
  <si>
    <t>梅县区</t>
  </si>
  <si>
    <t>平远县</t>
  </si>
  <si>
    <t>蕉岭县</t>
  </si>
  <si>
    <t>惠州市</t>
  </si>
  <si>
    <t>惠州市本级</t>
  </si>
  <si>
    <t>惠城区</t>
  </si>
  <si>
    <t>惠阳区</t>
  </si>
  <si>
    <t>惠东县</t>
  </si>
  <si>
    <t>龙门县</t>
  </si>
  <si>
    <t>汕尾市</t>
  </si>
  <si>
    <t>汕尾市本级</t>
  </si>
  <si>
    <t>市城区</t>
  </si>
  <si>
    <t>江门市</t>
  </si>
  <si>
    <t>蓬江区</t>
  </si>
  <si>
    <t>江海区</t>
  </si>
  <si>
    <t>新会区</t>
  </si>
  <si>
    <t>台山市</t>
  </si>
  <si>
    <t>开平市</t>
  </si>
  <si>
    <t>鹤山市</t>
  </si>
  <si>
    <t>恩平市</t>
  </si>
  <si>
    <t>阳江市</t>
  </si>
  <si>
    <t>阳江市本级</t>
  </si>
  <si>
    <t>江城区</t>
  </si>
  <si>
    <t>阳东区</t>
  </si>
  <si>
    <t>阳西县</t>
  </si>
  <si>
    <t>湛江市</t>
  </si>
  <si>
    <t>湛江市本级</t>
  </si>
  <si>
    <t>遂溪县</t>
  </si>
  <si>
    <t>吴川市</t>
  </si>
  <si>
    <t>赤坎区</t>
  </si>
  <si>
    <t>霞山区</t>
  </si>
  <si>
    <t>麻章区</t>
  </si>
  <si>
    <t>坡头区</t>
  </si>
  <si>
    <t>茂名市</t>
  </si>
  <si>
    <t>信宜市</t>
  </si>
  <si>
    <t>茂南区</t>
  </si>
  <si>
    <t>电白区</t>
  </si>
  <si>
    <t>肇庆市</t>
  </si>
  <si>
    <t>端州区</t>
  </si>
  <si>
    <t>鼎湖区</t>
  </si>
  <si>
    <t>高要区</t>
  </si>
  <si>
    <t>四会市</t>
  </si>
  <si>
    <t>清远市</t>
  </si>
  <si>
    <t>清城区</t>
  </si>
  <si>
    <t>清新区</t>
  </si>
  <si>
    <t>佛冈县</t>
  </si>
  <si>
    <t>连州市</t>
  </si>
  <si>
    <t>阳山县</t>
  </si>
  <si>
    <t>潮州市</t>
  </si>
  <si>
    <t>潮州市本级</t>
  </si>
  <si>
    <t>潮安区</t>
  </si>
  <si>
    <t>湘桥区</t>
  </si>
  <si>
    <t>揭阳市</t>
  </si>
  <si>
    <t>揭阳市本级</t>
  </si>
  <si>
    <t>揭东区</t>
  </si>
  <si>
    <t>榕城区</t>
  </si>
  <si>
    <t>云浮市</t>
  </si>
  <si>
    <t>云城区</t>
  </si>
  <si>
    <t>郁南县</t>
  </si>
  <si>
    <t>云安区</t>
  </si>
  <si>
    <t>财政省直管县小计</t>
  </si>
  <si>
    <t>南澳县</t>
  </si>
  <si>
    <t>翁源县</t>
  </si>
  <si>
    <t>南雄市</t>
  </si>
  <si>
    <t>仁化县</t>
  </si>
  <si>
    <t>乳源县</t>
  </si>
  <si>
    <t>连平县</t>
  </si>
  <si>
    <t>紫金县</t>
  </si>
  <si>
    <t>龙川县</t>
  </si>
  <si>
    <t>兴宁市</t>
  </si>
  <si>
    <t>大埔县</t>
  </si>
  <si>
    <t>丰顺县</t>
  </si>
  <si>
    <t>五华县</t>
  </si>
  <si>
    <t>博罗县</t>
  </si>
  <si>
    <t>海丰县</t>
  </si>
  <si>
    <t>陆丰市</t>
  </si>
  <si>
    <t>陆河县</t>
  </si>
  <si>
    <t>阳春市</t>
  </si>
  <si>
    <t>雷州市</t>
  </si>
  <si>
    <t>徐闻县</t>
  </si>
  <si>
    <t>廉江市</t>
  </si>
  <si>
    <t>高州市</t>
  </si>
  <si>
    <t>化州市</t>
  </si>
  <si>
    <t>广宁县</t>
  </si>
  <si>
    <t>封开县</t>
  </si>
  <si>
    <t>德庆县</t>
  </si>
  <si>
    <t>怀集县</t>
  </si>
  <si>
    <t>英德市</t>
  </si>
  <si>
    <t>连山县</t>
  </si>
  <si>
    <t>连南县</t>
  </si>
  <si>
    <t>饶平县</t>
  </si>
  <si>
    <t>惠来县</t>
  </si>
  <si>
    <t>揭西县</t>
  </si>
  <si>
    <t>普宁市</t>
  </si>
  <si>
    <t>罗定市</t>
  </si>
  <si>
    <t>新兴县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</si>
</sst>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indexed="42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u/>
      <sz val="11"/>
      <color indexed="20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5" fillId="0" borderId="10" applyNumberFormat="0" applyAlignment="0" applyProtection="0">
      <alignment vertical="center"/>
    </xf>
    <xf numFmtId="0" fontId="27" fillId="0" borderId="10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0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9" applyNumberFormat="0" applyAlignment="0" applyProtection="0">
      <alignment vertical="center"/>
    </xf>
    <xf numFmtId="0" fontId="26" fillId="0" borderId="11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34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43" fontId="2" fillId="0" borderId="0" xfId="0" applyNumberFormat="1" applyFont="1" applyFill="1">
      <alignment vertical="center"/>
    </xf>
    <xf numFmtId="0" fontId="2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43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3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3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3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3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3" fontId="12" fillId="0" borderId="0" xfId="0" applyNumberFormat="1" applyFont="1" applyFill="1" applyAlignment="1">
      <alignment vertical="center" wrapText="1"/>
    </xf>
    <xf numFmtId="43" fontId="12" fillId="0" borderId="0" xfId="0" applyNumberFormat="1" applyFont="1" applyFill="1" applyAlignment="1">
      <alignment horizontal="right"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right" vertical="center"/>
    </xf>
    <xf numFmtId="43" fontId="6" fillId="0" borderId="3" xfId="0" applyNumberFormat="1" applyFont="1" applyFill="1" applyBorder="1" applyAlignment="1">
      <alignment horizontal="left" vertical="center" wrapText="1"/>
    </xf>
    <xf numFmtId="43" fontId="6" fillId="0" borderId="3" xfId="0" applyNumberFormat="1" applyFont="1" applyFill="1" applyBorder="1" applyAlignment="1">
      <alignment horizontal="center" vertical="center" wrapText="1"/>
    </xf>
    <xf numFmtId="43" fontId="6" fillId="0" borderId="4" xfId="0" applyNumberFormat="1" applyFont="1" applyFill="1" applyBorder="1" applyAlignment="1">
      <alignment horizontal="center" vertical="center" wrapText="1"/>
    </xf>
    <xf numFmtId="43" fontId="1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Y126"/>
  <sheetViews>
    <sheetView tabSelected="1" workbookViewId="0">
      <pane xSplit="1" ySplit="9" topLeftCell="B73" activePane="bottomRight" state="frozen"/>
      <selection/>
      <selection pane="topRight"/>
      <selection pane="bottomLeft"/>
      <selection pane="bottomRight" activeCell="A1" sqref="A1"/>
    </sheetView>
  </sheetViews>
  <sheetFormatPr defaultColWidth="8.89166666666667" defaultRowHeight="13.5"/>
  <cols>
    <col min="1" max="1" width="16.375" style="2" customWidth="1"/>
    <col min="2" max="2" width="9.75" style="2" customWidth="1"/>
    <col min="3" max="3" width="13.1333333333333" style="3" customWidth="1"/>
    <col min="4" max="4" width="6.875" style="4" customWidth="1"/>
    <col min="5" max="5" width="13" style="3" customWidth="1"/>
    <col min="6" max="6" width="6.5" style="4" customWidth="1"/>
    <col min="7" max="7" width="12.125" style="3" customWidth="1"/>
    <col min="8" max="8" width="6.5" style="4" customWidth="1"/>
    <col min="9" max="9" width="12.25" style="3" customWidth="1"/>
    <col min="10" max="10" width="6.25" style="4" customWidth="1"/>
    <col min="11" max="11" width="12.875" style="3" customWidth="1"/>
    <col min="12" max="12" width="6.63333333333333" style="4" customWidth="1"/>
    <col min="13" max="13" width="13.375" style="3" customWidth="1"/>
    <col min="14" max="14" width="6.63333333333333" style="4" customWidth="1"/>
    <col min="15" max="15" width="13.375" style="3" customWidth="1"/>
    <col min="16" max="16" width="5.75" style="4" customWidth="1"/>
    <col min="17" max="17" width="12.125" style="3" customWidth="1"/>
    <col min="18" max="18" width="5.75" style="4" customWidth="1"/>
    <col min="19" max="19" width="11.5" style="3" customWidth="1"/>
    <col min="20" max="20" width="14.75" style="3" customWidth="1"/>
    <col min="21" max="21" width="13.75" style="3" customWidth="1"/>
    <col min="22" max="22" width="12.65" style="3" customWidth="1"/>
    <col min="23" max="23" width="13" style="3" customWidth="1"/>
    <col min="24" max="24" width="13.875" style="3" customWidth="1"/>
    <col min="25" max="25" width="7.875" style="2" customWidth="1"/>
    <col min="26" max="30" width="5.63333333333333" style="2" customWidth="1"/>
    <col min="31" max="16384" width="8.89166666666667" style="2"/>
  </cols>
  <sheetData>
    <row r="1" ht="18.75" spans="1:24">
      <c r="A1" s="5" t="s">
        <v>0</v>
      </c>
      <c r="B1" s="6"/>
      <c r="C1" s="7"/>
      <c r="D1" s="6"/>
      <c r="E1" s="7"/>
      <c r="F1" s="6"/>
      <c r="G1" s="7"/>
      <c r="H1" s="6"/>
      <c r="I1" s="7"/>
      <c r="J1" s="6"/>
      <c r="K1" s="7"/>
      <c r="L1" s="6"/>
      <c r="M1" s="7"/>
      <c r="N1" s="6"/>
      <c r="O1" s="7"/>
      <c r="P1" s="6"/>
      <c r="Q1" s="7"/>
      <c r="R1" s="6"/>
      <c r="S1" s="7"/>
      <c r="T1" s="7"/>
      <c r="U1" s="7"/>
      <c r="V1" s="7"/>
      <c r="W1" s="7"/>
      <c r="X1" s="7"/>
    </row>
    <row r="2" ht="22.5" spans="1:24">
      <c r="A2" s="8" t="s">
        <v>1</v>
      </c>
      <c r="B2" s="8"/>
      <c r="C2" s="9"/>
      <c r="D2" s="10"/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9"/>
      <c r="U2" s="9"/>
      <c r="V2" s="9"/>
      <c r="W2" s="9"/>
      <c r="X2" s="9"/>
    </row>
    <row r="3" spans="1:24">
      <c r="A3" s="11"/>
      <c r="B3" s="11"/>
      <c r="C3" s="12"/>
      <c r="D3" s="13"/>
      <c r="E3" s="12"/>
      <c r="F3" s="13"/>
      <c r="G3" s="12"/>
      <c r="H3" s="13"/>
      <c r="I3" s="12"/>
      <c r="J3" s="13"/>
      <c r="K3" s="12"/>
      <c r="L3" s="13"/>
      <c r="M3" s="12"/>
      <c r="N3" s="13"/>
      <c r="O3" s="12"/>
      <c r="P3" s="13"/>
      <c r="Q3" s="12"/>
      <c r="R3" s="13"/>
      <c r="S3" s="26"/>
      <c r="T3" s="26"/>
      <c r="U3" s="27"/>
      <c r="V3" s="27"/>
      <c r="W3" s="28"/>
      <c r="X3" s="29" t="s">
        <v>2</v>
      </c>
    </row>
    <row r="4" ht="18" customHeight="1" spans="1:24">
      <c r="A4" s="14" t="s">
        <v>3</v>
      </c>
      <c r="B4" s="15" t="s">
        <v>4</v>
      </c>
      <c r="C4" s="16"/>
      <c r="D4" s="17" t="s">
        <v>5</v>
      </c>
      <c r="E4" s="18"/>
      <c r="F4" s="17"/>
      <c r="G4" s="18"/>
      <c r="H4" s="17"/>
      <c r="I4" s="18"/>
      <c r="J4" s="17"/>
      <c r="K4" s="18"/>
      <c r="L4" s="17"/>
      <c r="M4" s="18"/>
      <c r="N4" s="17"/>
      <c r="O4" s="18"/>
      <c r="P4" s="17"/>
      <c r="Q4" s="18"/>
      <c r="R4" s="17"/>
      <c r="S4" s="30"/>
      <c r="T4" s="31" t="s">
        <v>6</v>
      </c>
      <c r="U4" s="16" t="s">
        <v>7</v>
      </c>
      <c r="V4" s="16"/>
      <c r="W4" s="16"/>
      <c r="X4" s="16" t="s">
        <v>8</v>
      </c>
    </row>
    <row r="5" ht="18" customHeight="1" spans="1:24">
      <c r="A5" s="14"/>
      <c r="B5" s="15"/>
      <c r="C5" s="16"/>
      <c r="D5" s="19" t="s">
        <v>9</v>
      </c>
      <c r="E5" s="16"/>
      <c r="F5" s="19"/>
      <c r="G5" s="16"/>
      <c r="H5" s="19"/>
      <c r="I5" s="16"/>
      <c r="J5" s="19"/>
      <c r="K5" s="16"/>
      <c r="L5" s="19" t="s">
        <v>10</v>
      </c>
      <c r="M5" s="16"/>
      <c r="N5" s="19"/>
      <c r="O5" s="16"/>
      <c r="P5" s="19"/>
      <c r="Q5" s="16"/>
      <c r="R5" s="19"/>
      <c r="S5" s="31"/>
      <c r="T5" s="31"/>
      <c r="U5" s="16"/>
      <c r="V5" s="16"/>
      <c r="W5" s="16"/>
      <c r="X5" s="16"/>
    </row>
    <row r="6" ht="18" customHeight="1" spans="1:24">
      <c r="A6" s="14"/>
      <c r="B6" s="15"/>
      <c r="C6" s="16"/>
      <c r="D6" s="19" t="s">
        <v>11</v>
      </c>
      <c r="E6" s="16"/>
      <c r="F6" s="19" t="s">
        <v>5</v>
      </c>
      <c r="G6" s="16"/>
      <c r="H6" s="19"/>
      <c r="I6" s="16"/>
      <c r="J6" s="19"/>
      <c r="K6" s="16"/>
      <c r="L6" s="19" t="s">
        <v>12</v>
      </c>
      <c r="M6" s="16"/>
      <c r="N6" s="19" t="s">
        <v>13</v>
      </c>
      <c r="O6" s="16"/>
      <c r="P6" s="19"/>
      <c r="Q6" s="16"/>
      <c r="R6" s="19"/>
      <c r="S6" s="31"/>
      <c r="T6" s="31"/>
      <c r="U6" s="16"/>
      <c r="V6" s="16"/>
      <c r="W6" s="16"/>
      <c r="X6" s="16"/>
    </row>
    <row r="7" ht="37" customHeight="1" spans="1:24">
      <c r="A7" s="14"/>
      <c r="B7" s="15"/>
      <c r="C7" s="16"/>
      <c r="D7" s="19"/>
      <c r="E7" s="16"/>
      <c r="F7" s="19" t="s">
        <v>14</v>
      </c>
      <c r="G7" s="16"/>
      <c r="H7" s="19" t="s">
        <v>15</v>
      </c>
      <c r="I7" s="16"/>
      <c r="J7" s="19" t="s">
        <v>16</v>
      </c>
      <c r="K7" s="16"/>
      <c r="L7" s="19"/>
      <c r="M7" s="16"/>
      <c r="N7" s="19" t="s">
        <v>14</v>
      </c>
      <c r="O7" s="16"/>
      <c r="P7" s="19" t="s">
        <v>15</v>
      </c>
      <c r="Q7" s="16"/>
      <c r="R7" s="19" t="s">
        <v>16</v>
      </c>
      <c r="S7" s="31"/>
      <c r="T7" s="31"/>
      <c r="U7" s="16" t="s">
        <v>17</v>
      </c>
      <c r="V7" s="16" t="s">
        <v>18</v>
      </c>
      <c r="W7" s="16" t="s">
        <v>19</v>
      </c>
      <c r="X7" s="16"/>
    </row>
    <row r="8" ht="33" customHeight="1" spans="1:24">
      <c r="A8" s="14"/>
      <c r="B8" s="15" t="s">
        <v>20</v>
      </c>
      <c r="C8" s="16" t="s">
        <v>21</v>
      </c>
      <c r="D8" s="19" t="s">
        <v>20</v>
      </c>
      <c r="E8" s="16" t="s">
        <v>21</v>
      </c>
      <c r="F8" s="19" t="s">
        <v>20</v>
      </c>
      <c r="G8" s="16" t="s">
        <v>21</v>
      </c>
      <c r="H8" s="19" t="s">
        <v>20</v>
      </c>
      <c r="I8" s="16" t="s">
        <v>21</v>
      </c>
      <c r="J8" s="19" t="s">
        <v>20</v>
      </c>
      <c r="K8" s="16" t="s">
        <v>21</v>
      </c>
      <c r="L8" s="19" t="s">
        <v>20</v>
      </c>
      <c r="M8" s="16" t="s">
        <v>21</v>
      </c>
      <c r="N8" s="19" t="s">
        <v>20</v>
      </c>
      <c r="O8" s="16" t="s">
        <v>21</v>
      </c>
      <c r="P8" s="19" t="s">
        <v>20</v>
      </c>
      <c r="Q8" s="16" t="s">
        <v>21</v>
      </c>
      <c r="R8" s="19" t="s">
        <v>20</v>
      </c>
      <c r="S8" s="31" t="s">
        <v>21</v>
      </c>
      <c r="T8" s="16" t="s">
        <v>21</v>
      </c>
      <c r="U8" s="32" t="s">
        <v>21</v>
      </c>
      <c r="V8" s="32" t="s">
        <v>21</v>
      </c>
      <c r="W8" s="32" t="s">
        <v>21</v>
      </c>
      <c r="X8" s="32" t="s">
        <v>21</v>
      </c>
    </row>
    <row r="9" ht="20" customHeight="1" spans="1:24">
      <c r="A9" s="14" t="s">
        <v>22</v>
      </c>
      <c r="B9" s="15">
        <f t="shared" ref="B9:Y9" si="0">B10+B91</f>
        <v>40368</v>
      </c>
      <c r="C9" s="16">
        <f t="shared" si="0"/>
        <v>39513.24</v>
      </c>
      <c r="D9" s="19">
        <f t="shared" si="0"/>
        <v>18921</v>
      </c>
      <c r="E9" s="16">
        <f t="shared" si="0"/>
        <v>18208.32</v>
      </c>
      <c r="F9" s="19">
        <f t="shared" si="0"/>
        <v>5918</v>
      </c>
      <c r="G9" s="16">
        <f t="shared" si="0"/>
        <v>6391.44</v>
      </c>
      <c r="H9" s="19">
        <f t="shared" si="0"/>
        <v>7453</v>
      </c>
      <c r="I9" s="16">
        <f t="shared" si="0"/>
        <v>7154.88</v>
      </c>
      <c r="J9" s="19">
        <f t="shared" si="0"/>
        <v>5550</v>
      </c>
      <c r="K9" s="16">
        <f t="shared" si="0"/>
        <v>4662</v>
      </c>
      <c r="L9" s="19">
        <f t="shared" si="0"/>
        <v>21447</v>
      </c>
      <c r="M9" s="16">
        <f t="shared" si="0"/>
        <v>21304.92</v>
      </c>
      <c r="N9" s="19">
        <f t="shared" si="0"/>
        <v>11391</v>
      </c>
      <c r="O9" s="16">
        <f t="shared" si="0"/>
        <v>12302.28</v>
      </c>
      <c r="P9" s="19">
        <f t="shared" si="0"/>
        <v>4630</v>
      </c>
      <c r="Q9" s="16">
        <f t="shared" si="0"/>
        <v>4444.8</v>
      </c>
      <c r="R9" s="19">
        <f t="shared" si="0"/>
        <v>5426</v>
      </c>
      <c r="S9" s="31">
        <f t="shared" si="0"/>
        <v>4557.84</v>
      </c>
      <c r="T9" s="16">
        <f t="shared" si="0"/>
        <v>18966.3</v>
      </c>
      <c r="U9" s="16">
        <f t="shared" si="0"/>
        <v>18966.3</v>
      </c>
      <c r="V9" s="16">
        <f t="shared" si="0"/>
        <v>19775.31</v>
      </c>
      <c r="W9" s="16">
        <f>U9-V9</f>
        <v>-809.010000000006</v>
      </c>
      <c r="X9" s="16">
        <f>T9+W9</f>
        <v>18157.29</v>
      </c>
    </row>
    <row r="10" ht="20" customHeight="1" spans="1:24">
      <c r="A10" s="14" t="s">
        <v>23</v>
      </c>
      <c r="B10" s="15">
        <f t="shared" ref="B10:Y10" si="1">SUM(B11:B90)/2</f>
        <v>19348</v>
      </c>
      <c r="C10" s="16">
        <f t="shared" si="1"/>
        <v>18783.96</v>
      </c>
      <c r="D10" s="19">
        <f t="shared" si="1"/>
        <v>8818</v>
      </c>
      <c r="E10" s="16">
        <f t="shared" si="1"/>
        <v>8383.92</v>
      </c>
      <c r="F10" s="19">
        <f t="shared" si="1"/>
        <v>2245</v>
      </c>
      <c r="G10" s="16">
        <f t="shared" si="1"/>
        <v>2424.6</v>
      </c>
      <c r="H10" s="19">
        <f t="shared" si="1"/>
        <v>3650</v>
      </c>
      <c r="I10" s="16">
        <f t="shared" si="1"/>
        <v>3504</v>
      </c>
      <c r="J10" s="19">
        <f t="shared" si="1"/>
        <v>2923</v>
      </c>
      <c r="K10" s="16">
        <f t="shared" si="1"/>
        <v>2455.32</v>
      </c>
      <c r="L10" s="19">
        <f t="shared" si="1"/>
        <v>10530</v>
      </c>
      <c r="M10" s="16">
        <f t="shared" si="1"/>
        <v>10400.04</v>
      </c>
      <c r="N10" s="19">
        <f t="shared" si="1"/>
        <v>5253</v>
      </c>
      <c r="O10" s="16">
        <f t="shared" si="1"/>
        <v>5673.24</v>
      </c>
      <c r="P10" s="19">
        <f t="shared" si="1"/>
        <v>2451</v>
      </c>
      <c r="Q10" s="16">
        <f t="shared" si="1"/>
        <v>2352.96</v>
      </c>
      <c r="R10" s="19">
        <f t="shared" si="1"/>
        <v>2826</v>
      </c>
      <c r="S10" s="31">
        <f t="shared" si="1"/>
        <v>2373.84</v>
      </c>
      <c r="T10" s="16">
        <f t="shared" si="1"/>
        <v>9016.28</v>
      </c>
      <c r="U10" s="16">
        <f t="shared" si="1"/>
        <v>9016.28</v>
      </c>
      <c r="V10" s="16">
        <f t="shared" si="1"/>
        <v>9419.25</v>
      </c>
      <c r="W10" s="16">
        <f t="shared" ref="W10:W41" si="2">U10-V10</f>
        <v>-402.970000000001</v>
      </c>
      <c r="X10" s="16">
        <f t="shared" ref="X10:X41" si="3">T10+W10</f>
        <v>8613.31</v>
      </c>
    </row>
    <row r="11" s="1" customFormat="1" ht="20" customHeight="1" spans="1:25">
      <c r="A11" s="20" t="s">
        <v>24</v>
      </c>
      <c r="B11" s="21">
        <f>SUM(B12:B17)</f>
        <v>1857</v>
      </c>
      <c r="C11" s="16">
        <f t="shared" ref="B11:Y11" si="4">SUM(C12:C17)</f>
        <v>1831.92</v>
      </c>
      <c r="D11" s="19">
        <f t="shared" si="4"/>
        <v>835</v>
      </c>
      <c r="E11" s="16">
        <f t="shared" si="4"/>
        <v>798.24</v>
      </c>
      <c r="F11" s="21">
        <f t="shared" si="4"/>
        <v>222</v>
      </c>
      <c r="G11" s="16">
        <f t="shared" si="4"/>
        <v>239.76</v>
      </c>
      <c r="H11" s="21">
        <f t="shared" si="4"/>
        <v>363</v>
      </c>
      <c r="I11" s="16">
        <f t="shared" si="4"/>
        <v>348.48</v>
      </c>
      <c r="J11" s="21">
        <f t="shared" si="4"/>
        <v>250</v>
      </c>
      <c r="K11" s="16">
        <f t="shared" si="4"/>
        <v>210</v>
      </c>
      <c r="L11" s="19">
        <f t="shared" si="4"/>
        <v>1022</v>
      </c>
      <c r="M11" s="16">
        <f t="shared" si="4"/>
        <v>1033.68</v>
      </c>
      <c r="N11" s="21">
        <f t="shared" si="4"/>
        <v>587</v>
      </c>
      <c r="O11" s="16">
        <f t="shared" si="4"/>
        <v>633.96</v>
      </c>
      <c r="P11" s="21">
        <f t="shared" si="4"/>
        <v>286</v>
      </c>
      <c r="Q11" s="16">
        <f t="shared" si="4"/>
        <v>274.56</v>
      </c>
      <c r="R11" s="21">
        <f t="shared" si="4"/>
        <v>149</v>
      </c>
      <c r="S11" s="31">
        <f t="shared" si="4"/>
        <v>125.16</v>
      </c>
      <c r="T11" s="16">
        <f t="shared" si="4"/>
        <v>879.32</v>
      </c>
      <c r="U11" s="16">
        <f t="shared" si="4"/>
        <v>879.32</v>
      </c>
      <c r="V11" s="16">
        <f t="shared" si="4"/>
        <v>909.39</v>
      </c>
      <c r="W11" s="16">
        <f t="shared" si="2"/>
        <v>-30.0700000000001</v>
      </c>
      <c r="X11" s="16">
        <f t="shared" si="3"/>
        <v>849.25</v>
      </c>
      <c r="Y11" s="2"/>
    </row>
    <row r="12" ht="20" customHeight="1" spans="1:24">
      <c r="A12" s="22" t="s">
        <v>25</v>
      </c>
      <c r="B12" s="23">
        <f>D12+L12</f>
        <v>146</v>
      </c>
      <c r="C12" s="24">
        <f>E12+M12</f>
        <v>144.24</v>
      </c>
      <c r="D12" s="25">
        <f t="shared" ref="D12:D17" si="5">F12+H12+J12</f>
        <v>67</v>
      </c>
      <c r="E12" s="24">
        <f t="shared" ref="E12:E17" si="6">G12+I12+K12</f>
        <v>63.6</v>
      </c>
      <c r="F12" s="23">
        <v>15</v>
      </c>
      <c r="G12" s="24">
        <f t="shared" ref="G12:G17" si="7">ROUND(F12*900*12/10000,2)</f>
        <v>16.2</v>
      </c>
      <c r="H12" s="23">
        <v>31</v>
      </c>
      <c r="I12" s="24">
        <f t="shared" ref="I12:I17" si="8">ROUND(H12*800*12/10000,2)</f>
        <v>29.76</v>
      </c>
      <c r="J12" s="23">
        <v>21</v>
      </c>
      <c r="K12" s="24">
        <f t="shared" ref="K12:K17" si="9">ROUND(J12*700*12/10000,2)</f>
        <v>17.64</v>
      </c>
      <c r="L12" s="25">
        <f t="shared" ref="L12:L17" si="10">N12+P12+R12</f>
        <v>79</v>
      </c>
      <c r="M12" s="24">
        <f t="shared" ref="M12:M17" si="11">O12+Q12+S12</f>
        <v>80.64</v>
      </c>
      <c r="N12" s="23">
        <v>49</v>
      </c>
      <c r="O12" s="24">
        <f t="shared" ref="O12:O17" si="12">ROUND(N12*900*12/10000,2)</f>
        <v>52.92</v>
      </c>
      <c r="P12" s="23">
        <v>21</v>
      </c>
      <c r="Q12" s="24">
        <f t="shared" ref="Q12:Q17" si="13">ROUND(P12*800*12/10000,2)</f>
        <v>20.16</v>
      </c>
      <c r="R12" s="23">
        <v>9</v>
      </c>
      <c r="S12" s="33">
        <f t="shared" ref="S12:S17" si="14">ROUND(R12*700*12/10000,2)</f>
        <v>7.56</v>
      </c>
      <c r="T12" s="24">
        <f t="shared" ref="T12:T17" si="15">ROUND(C12*0.48,2)</f>
        <v>69.24</v>
      </c>
      <c r="U12" s="24">
        <f t="shared" ref="U12:U17" si="16">T12</f>
        <v>69.24</v>
      </c>
      <c r="V12" s="24">
        <v>72.92</v>
      </c>
      <c r="W12" s="16">
        <f t="shared" si="2"/>
        <v>-3.68000000000001</v>
      </c>
      <c r="X12" s="16">
        <f t="shared" si="3"/>
        <v>65.56</v>
      </c>
    </row>
    <row r="13" ht="20" customHeight="1" spans="1:24">
      <c r="A13" s="22" t="s">
        <v>26</v>
      </c>
      <c r="B13" s="23">
        <f>D13+L13</f>
        <v>472</v>
      </c>
      <c r="C13" s="24">
        <f>E13+M13</f>
        <v>458.4</v>
      </c>
      <c r="D13" s="25">
        <f t="shared" si="5"/>
        <v>265</v>
      </c>
      <c r="E13" s="24">
        <f t="shared" si="6"/>
        <v>252.12</v>
      </c>
      <c r="F13" s="23">
        <v>59</v>
      </c>
      <c r="G13" s="24">
        <f t="shared" si="7"/>
        <v>63.72</v>
      </c>
      <c r="H13" s="23">
        <v>128</v>
      </c>
      <c r="I13" s="24">
        <f t="shared" si="8"/>
        <v>122.88</v>
      </c>
      <c r="J13" s="23">
        <v>78</v>
      </c>
      <c r="K13" s="24">
        <f t="shared" si="9"/>
        <v>65.52</v>
      </c>
      <c r="L13" s="25">
        <f t="shared" si="10"/>
        <v>207</v>
      </c>
      <c r="M13" s="24">
        <f t="shared" si="11"/>
        <v>206.28</v>
      </c>
      <c r="N13" s="23">
        <v>107</v>
      </c>
      <c r="O13" s="24">
        <f t="shared" si="12"/>
        <v>115.56</v>
      </c>
      <c r="P13" s="23">
        <v>56</v>
      </c>
      <c r="Q13" s="24">
        <f t="shared" si="13"/>
        <v>53.76</v>
      </c>
      <c r="R13" s="23">
        <v>44</v>
      </c>
      <c r="S13" s="33">
        <f t="shared" si="14"/>
        <v>36.96</v>
      </c>
      <c r="T13" s="24">
        <f t="shared" si="15"/>
        <v>220.03</v>
      </c>
      <c r="U13" s="24">
        <f t="shared" si="16"/>
        <v>220.03</v>
      </c>
      <c r="V13" s="24">
        <v>230.17</v>
      </c>
      <c r="W13" s="16">
        <f t="shared" si="2"/>
        <v>-10.14</v>
      </c>
      <c r="X13" s="16">
        <f t="shared" si="3"/>
        <v>209.89</v>
      </c>
    </row>
    <row r="14" ht="20" customHeight="1" spans="1:24">
      <c r="A14" s="22" t="s">
        <v>27</v>
      </c>
      <c r="B14" s="23">
        <f t="shared" ref="B14:B24" si="17">D14+L14</f>
        <v>529</v>
      </c>
      <c r="C14" s="24">
        <f t="shared" ref="C14:C24" si="18">E14+M14</f>
        <v>532.92</v>
      </c>
      <c r="D14" s="25">
        <f t="shared" si="5"/>
        <v>201</v>
      </c>
      <c r="E14" s="24">
        <f t="shared" si="6"/>
        <v>192.24</v>
      </c>
      <c r="F14" s="23">
        <v>52</v>
      </c>
      <c r="G14" s="24">
        <f t="shared" si="7"/>
        <v>56.16</v>
      </c>
      <c r="H14" s="23">
        <v>91</v>
      </c>
      <c r="I14" s="24">
        <f t="shared" si="8"/>
        <v>87.36</v>
      </c>
      <c r="J14" s="23">
        <v>58</v>
      </c>
      <c r="K14" s="24">
        <f t="shared" si="9"/>
        <v>48.72</v>
      </c>
      <c r="L14" s="25">
        <f t="shared" si="10"/>
        <v>328</v>
      </c>
      <c r="M14" s="24">
        <f t="shared" si="11"/>
        <v>340.68</v>
      </c>
      <c r="N14" s="23">
        <v>230</v>
      </c>
      <c r="O14" s="24">
        <f t="shared" si="12"/>
        <v>248.4</v>
      </c>
      <c r="P14" s="23">
        <v>83</v>
      </c>
      <c r="Q14" s="24">
        <f t="shared" si="13"/>
        <v>79.68</v>
      </c>
      <c r="R14" s="23">
        <v>15</v>
      </c>
      <c r="S14" s="33">
        <f t="shared" si="14"/>
        <v>12.6</v>
      </c>
      <c r="T14" s="24">
        <f t="shared" si="15"/>
        <v>255.8</v>
      </c>
      <c r="U14" s="24">
        <f t="shared" si="16"/>
        <v>255.8</v>
      </c>
      <c r="V14" s="24">
        <v>263.35</v>
      </c>
      <c r="W14" s="16">
        <f t="shared" si="2"/>
        <v>-7.55000000000001</v>
      </c>
      <c r="X14" s="16">
        <f t="shared" si="3"/>
        <v>248.25</v>
      </c>
    </row>
    <row r="15" ht="20" customHeight="1" spans="1:24">
      <c r="A15" s="22" t="s">
        <v>28</v>
      </c>
      <c r="B15" s="23">
        <f t="shared" si="17"/>
        <v>546</v>
      </c>
      <c r="C15" s="24">
        <f t="shared" si="18"/>
        <v>536.4</v>
      </c>
      <c r="D15" s="25">
        <f t="shared" si="5"/>
        <v>234</v>
      </c>
      <c r="E15" s="24">
        <f t="shared" si="6"/>
        <v>226.68</v>
      </c>
      <c r="F15" s="23">
        <v>80</v>
      </c>
      <c r="G15" s="24">
        <f t="shared" si="7"/>
        <v>86.4</v>
      </c>
      <c r="H15" s="23">
        <v>91</v>
      </c>
      <c r="I15" s="24">
        <f t="shared" si="8"/>
        <v>87.36</v>
      </c>
      <c r="J15" s="23">
        <v>63</v>
      </c>
      <c r="K15" s="24">
        <f t="shared" si="9"/>
        <v>52.92</v>
      </c>
      <c r="L15" s="25">
        <f t="shared" si="10"/>
        <v>312</v>
      </c>
      <c r="M15" s="24">
        <f t="shared" si="11"/>
        <v>309.72</v>
      </c>
      <c r="N15" s="23">
        <v>149</v>
      </c>
      <c r="O15" s="24">
        <f t="shared" si="12"/>
        <v>160.92</v>
      </c>
      <c r="P15" s="23">
        <v>99</v>
      </c>
      <c r="Q15" s="24">
        <f t="shared" si="13"/>
        <v>95.04</v>
      </c>
      <c r="R15" s="23">
        <v>64</v>
      </c>
      <c r="S15" s="33">
        <f t="shared" si="14"/>
        <v>53.76</v>
      </c>
      <c r="T15" s="24">
        <f t="shared" si="15"/>
        <v>257.47</v>
      </c>
      <c r="U15" s="24">
        <f t="shared" si="16"/>
        <v>257.47</v>
      </c>
      <c r="V15" s="24">
        <v>263.29</v>
      </c>
      <c r="W15" s="16">
        <f t="shared" si="2"/>
        <v>-5.81999999999999</v>
      </c>
      <c r="X15" s="16">
        <f t="shared" si="3"/>
        <v>251.65</v>
      </c>
    </row>
    <row r="16" ht="20" customHeight="1" spans="1:24">
      <c r="A16" s="22" t="s">
        <v>29</v>
      </c>
      <c r="B16" s="23">
        <f t="shared" si="17"/>
        <v>80</v>
      </c>
      <c r="C16" s="24">
        <f t="shared" si="18"/>
        <v>77.88</v>
      </c>
      <c r="D16" s="25">
        <f t="shared" si="5"/>
        <v>27</v>
      </c>
      <c r="E16" s="24">
        <f t="shared" si="6"/>
        <v>24.84</v>
      </c>
      <c r="F16" s="23">
        <v>5</v>
      </c>
      <c r="G16" s="24">
        <f t="shared" si="7"/>
        <v>5.4</v>
      </c>
      <c r="H16" s="23">
        <v>8</v>
      </c>
      <c r="I16" s="24">
        <f t="shared" si="8"/>
        <v>7.68</v>
      </c>
      <c r="J16" s="23">
        <v>14</v>
      </c>
      <c r="K16" s="24">
        <f t="shared" si="9"/>
        <v>11.76</v>
      </c>
      <c r="L16" s="25">
        <f t="shared" si="10"/>
        <v>53</v>
      </c>
      <c r="M16" s="24">
        <f t="shared" si="11"/>
        <v>53.04</v>
      </c>
      <c r="N16" s="23">
        <v>30</v>
      </c>
      <c r="O16" s="24">
        <f t="shared" si="12"/>
        <v>32.4</v>
      </c>
      <c r="P16" s="23">
        <v>11</v>
      </c>
      <c r="Q16" s="24">
        <f t="shared" si="13"/>
        <v>10.56</v>
      </c>
      <c r="R16" s="23">
        <v>12</v>
      </c>
      <c r="S16" s="33">
        <f t="shared" si="14"/>
        <v>10.08</v>
      </c>
      <c r="T16" s="24">
        <f t="shared" si="15"/>
        <v>37.38</v>
      </c>
      <c r="U16" s="24">
        <f t="shared" si="16"/>
        <v>37.38</v>
      </c>
      <c r="V16" s="24">
        <v>39.28</v>
      </c>
      <c r="W16" s="16">
        <f t="shared" si="2"/>
        <v>-1.9</v>
      </c>
      <c r="X16" s="16">
        <f t="shared" si="3"/>
        <v>35.48</v>
      </c>
    </row>
    <row r="17" ht="20" customHeight="1" spans="1:24">
      <c r="A17" s="22" t="s">
        <v>30</v>
      </c>
      <c r="B17" s="23">
        <f t="shared" si="17"/>
        <v>84</v>
      </c>
      <c r="C17" s="24">
        <f t="shared" si="18"/>
        <v>82.08</v>
      </c>
      <c r="D17" s="25">
        <f t="shared" si="5"/>
        <v>41</v>
      </c>
      <c r="E17" s="24">
        <f t="shared" si="6"/>
        <v>38.76</v>
      </c>
      <c r="F17" s="23">
        <v>11</v>
      </c>
      <c r="G17" s="24">
        <f t="shared" si="7"/>
        <v>11.88</v>
      </c>
      <c r="H17" s="23">
        <v>14</v>
      </c>
      <c r="I17" s="24">
        <f t="shared" si="8"/>
        <v>13.44</v>
      </c>
      <c r="J17" s="23">
        <v>16</v>
      </c>
      <c r="K17" s="24">
        <f t="shared" si="9"/>
        <v>13.44</v>
      </c>
      <c r="L17" s="25">
        <f t="shared" si="10"/>
        <v>43</v>
      </c>
      <c r="M17" s="24">
        <f t="shared" si="11"/>
        <v>43.32</v>
      </c>
      <c r="N17" s="23">
        <v>22</v>
      </c>
      <c r="O17" s="24">
        <f t="shared" si="12"/>
        <v>23.76</v>
      </c>
      <c r="P17" s="23">
        <v>16</v>
      </c>
      <c r="Q17" s="24">
        <f t="shared" si="13"/>
        <v>15.36</v>
      </c>
      <c r="R17" s="23">
        <v>5</v>
      </c>
      <c r="S17" s="33">
        <f t="shared" si="14"/>
        <v>4.2</v>
      </c>
      <c r="T17" s="24">
        <f t="shared" si="15"/>
        <v>39.4</v>
      </c>
      <c r="U17" s="24">
        <f t="shared" si="16"/>
        <v>39.4</v>
      </c>
      <c r="V17" s="24">
        <v>40.38</v>
      </c>
      <c r="W17" s="16">
        <f t="shared" si="2"/>
        <v>-0.980000000000004</v>
      </c>
      <c r="X17" s="16">
        <f t="shared" si="3"/>
        <v>38.42</v>
      </c>
    </row>
    <row r="18" s="1" customFormat="1" ht="20" customHeight="1" spans="1:25">
      <c r="A18" s="20" t="s">
        <v>31</v>
      </c>
      <c r="B18" s="21">
        <f>SUM(B19:B24)</f>
        <v>1024</v>
      </c>
      <c r="C18" s="16">
        <f t="shared" ref="B18:Y18" si="19">SUM(C19:C24)</f>
        <v>985.8</v>
      </c>
      <c r="D18" s="19">
        <f t="shared" si="19"/>
        <v>552</v>
      </c>
      <c r="E18" s="16">
        <f t="shared" si="19"/>
        <v>516.72</v>
      </c>
      <c r="F18" s="21">
        <f t="shared" si="19"/>
        <v>119</v>
      </c>
      <c r="G18" s="16">
        <f t="shared" si="19"/>
        <v>128.52</v>
      </c>
      <c r="H18" s="21">
        <f t="shared" si="19"/>
        <v>204</v>
      </c>
      <c r="I18" s="16">
        <f t="shared" si="19"/>
        <v>195.84</v>
      </c>
      <c r="J18" s="21">
        <f t="shared" si="19"/>
        <v>229</v>
      </c>
      <c r="K18" s="16">
        <f t="shared" si="19"/>
        <v>192.36</v>
      </c>
      <c r="L18" s="19">
        <f t="shared" si="19"/>
        <v>472</v>
      </c>
      <c r="M18" s="16">
        <f t="shared" si="19"/>
        <v>469.08</v>
      </c>
      <c r="N18" s="21">
        <f t="shared" si="19"/>
        <v>253</v>
      </c>
      <c r="O18" s="16">
        <f t="shared" si="19"/>
        <v>273.24</v>
      </c>
      <c r="P18" s="21">
        <f t="shared" si="19"/>
        <v>99</v>
      </c>
      <c r="Q18" s="16">
        <f t="shared" si="19"/>
        <v>95.04</v>
      </c>
      <c r="R18" s="21">
        <f t="shared" si="19"/>
        <v>120</v>
      </c>
      <c r="S18" s="16">
        <f t="shared" si="19"/>
        <v>100.8</v>
      </c>
      <c r="T18" s="16">
        <f t="shared" si="19"/>
        <v>473.19</v>
      </c>
      <c r="U18" s="16">
        <f t="shared" si="19"/>
        <v>473.19</v>
      </c>
      <c r="V18" s="16">
        <f t="shared" si="19"/>
        <v>493.97</v>
      </c>
      <c r="W18" s="16">
        <f t="shared" si="2"/>
        <v>-20.78</v>
      </c>
      <c r="X18" s="16">
        <f t="shared" si="3"/>
        <v>452.41</v>
      </c>
      <c r="Y18" s="2"/>
    </row>
    <row r="19" ht="20" customHeight="1" spans="1:24">
      <c r="A19" s="22" t="s">
        <v>32</v>
      </c>
      <c r="B19" s="23">
        <f t="shared" si="17"/>
        <v>67</v>
      </c>
      <c r="C19" s="24">
        <f t="shared" si="18"/>
        <v>64.2</v>
      </c>
      <c r="D19" s="25">
        <f t="shared" ref="D19:D24" si="20">F19+H19+J19</f>
        <v>40</v>
      </c>
      <c r="E19" s="24">
        <f t="shared" ref="E19:E24" si="21">G19+I19+K19</f>
        <v>36.72</v>
      </c>
      <c r="F19" s="23">
        <v>4</v>
      </c>
      <c r="G19" s="24">
        <f t="shared" ref="G19:G24" si="22">ROUND(F19*900*12/10000,2)</f>
        <v>4.32</v>
      </c>
      <c r="H19" s="23">
        <v>18</v>
      </c>
      <c r="I19" s="24">
        <f t="shared" ref="I19:I24" si="23">ROUND(H19*800*12/10000,2)</f>
        <v>17.28</v>
      </c>
      <c r="J19" s="23">
        <v>18</v>
      </c>
      <c r="K19" s="24">
        <f t="shared" ref="K19:K24" si="24">ROUND(J19*700*12/10000,2)</f>
        <v>15.12</v>
      </c>
      <c r="L19" s="25">
        <f t="shared" ref="L19:L24" si="25">N19+P19+R19</f>
        <v>27</v>
      </c>
      <c r="M19" s="24">
        <f t="shared" ref="M19:M24" si="26">O19+Q19+S19</f>
        <v>27.48</v>
      </c>
      <c r="N19" s="23">
        <v>18</v>
      </c>
      <c r="O19" s="24">
        <f t="shared" ref="O19:O24" si="27">ROUND(N19*900*12/10000,2)</f>
        <v>19.44</v>
      </c>
      <c r="P19" s="23">
        <v>4</v>
      </c>
      <c r="Q19" s="24">
        <f t="shared" ref="Q19:Q24" si="28">ROUND(P19*800*12/10000,2)</f>
        <v>3.84</v>
      </c>
      <c r="R19" s="23">
        <v>5</v>
      </c>
      <c r="S19" s="33">
        <f t="shared" ref="S19:S24" si="29">ROUND(R19*700*12/10000,2)</f>
        <v>4.2</v>
      </c>
      <c r="T19" s="24">
        <f t="shared" ref="T19:T24" si="30">ROUND(C19*0.48,2)</f>
        <v>30.82</v>
      </c>
      <c r="U19" s="24">
        <f t="shared" ref="U19:U24" si="31">T19</f>
        <v>30.82</v>
      </c>
      <c r="V19" s="24">
        <v>31.62</v>
      </c>
      <c r="W19" s="16">
        <f t="shared" si="2"/>
        <v>-0.800000000000001</v>
      </c>
      <c r="X19" s="16">
        <f t="shared" si="3"/>
        <v>30.02</v>
      </c>
    </row>
    <row r="20" ht="20" customHeight="1" spans="1:24">
      <c r="A20" s="22" t="s">
        <v>33</v>
      </c>
      <c r="B20" s="23">
        <f t="shared" si="17"/>
        <v>74</v>
      </c>
      <c r="C20" s="24">
        <f t="shared" si="18"/>
        <v>72</v>
      </c>
      <c r="D20" s="25">
        <f t="shared" si="20"/>
        <v>31</v>
      </c>
      <c r="E20" s="24">
        <f t="shared" si="21"/>
        <v>28.68</v>
      </c>
      <c r="F20" s="23">
        <v>5</v>
      </c>
      <c r="G20" s="24">
        <f t="shared" si="22"/>
        <v>5.4</v>
      </c>
      <c r="H20" s="23">
        <v>12</v>
      </c>
      <c r="I20" s="24">
        <f t="shared" si="23"/>
        <v>11.52</v>
      </c>
      <c r="J20" s="23">
        <v>14</v>
      </c>
      <c r="K20" s="24">
        <f t="shared" si="24"/>
        <v>11.76</v>
      </c>
      <c r="L20" s="25">
        <f t="shared" si="25"/>
        <v>43</v>
      </c>
      <c r="M20" s="24">
        <f t="shared" si="26"/>
        <v>43.32</v>
      </c>
      <c r="N20" s="23">
        <v>24</v>
      </c>
      <c r="O20" s="24">
        <f t="shared" si="27"/>
        <v>25.92</v>
      </c>
      <c r="P20" s="23">
        <v>12</v>
      </c>
      <c r="Q20" s="24">
        <f t="shared" si="28"/>
        <v>11.52</v>
      </c>
      <c r="R20" s="23">
        <v>7</v>
      </c>
      <c r="S20" s="33">
        <f t="shared" si="29"/>
        <v>5.88</v>
      </c>
      <c r="T20" s="24">
        <f t="shared" si="30"/>
        <v>34.56</v>
      </c>
      <c r="U20" s="24">
        <f t="shared" si="31"/>
        <v>34.56</v>
      </c>
      <c r="V20" s="24">
        <v>37.56</v>
      </c>
      <c r="W20" s="16">
        <f t="shared" si="2"/>
        <v>-3</v>
      </c>
      <c r="X20" s="16">
        <f t="shared" si="3"/>
        <v>31.56</v>
      </c>
    </row>
    <row r="21" ht="20" customHeight="1" spans="1:24">
      <c r="A21" s="22" t="s">
        <v>34</v>
      </c>
      <c r="B21" s="23">
        <f t="shared" si="17"/>
        <v>115</v>
      </c>
      <c r="C21" s="24">
        <f t="shared" si="18"/>
        <v>105.48</v>
      </c>
      <c r="D21" s="25">
        <f t="shared" si="20"/>
        <v>68</v>
      </c>
      <c r="E21" s="24">
        <f t="shared" si="21"/>
        <v>59.88</v>
      </c>
      <c r="F21" s="23">
        <v>6</v>
      </c>
      <c r="G21" s="24">
        <f t="shared" si="22"/>
        <v>6.48</v>
      </c>
      <c r="H21" s="23">
        <v>11</v>
      </c>
      <c r="I21" s="24">
        <f t="shared" si="23"/>
        <v>10.56</v>
      </c>
      <c r="J21" s="23">
        <v>51</v>
      </c>
      <c r="K21" s="24">
        <f t="shared" si="24"/>
        <v>42.84</v>
      </c>
      <c r="L21" s="25">
        <f t="shared" si="25"/>
        <v>47</v>
      </c>
      <c r="M21" s="24">
        <f t="shared" si="26"/>
        <v>45.6</v>
      </c>
      <c r="N21" s="23">
        <v>22</v>
      </c>
      <c r="O21" s="24">
        <f t="shared" si="27"/>
        <v>23.76</v>
      </c>
      <c r="P21" s="23">
        <v>7</v>
      </c>
      <c r="Q21" s="24">
        <f t="shared" si="28"/>
        <v>6.72</v>
      </c>
      <c r="R21" s="23">
        <v>18</v>
      </c>
      <c r="S21" s="33">
        <f t="shared" si="29"/>
        <v>15.12</v>
      </c>
      <c r="T21" s="24">
        <f t="shared" si="30"/>
        <v>50.63</v>
      </c>
      <c r="U21" s="24">
        <f t="shared" si="31"/>
        <v>50.63</v>
      </c>
      <c r="V21" s="24">
        <v>52.93</v>
      </c>
      <c r="W21" s="16">
        <f t="shared" si="2"/>
        <v>-2.3</v>
      </c>
      <c r="X21" s="16">
        <f t="shared" si="3"/>
        <v>48.33</v>
      </c>
    </row>
    <row r="22" ht="20" customHeight="1" spans="1:24">
      <c r="A22" s="22" t="s">
        <v>35</v>
      </c>
      <c r="B22" s="23">
        <f t="shared" si="17"/>
        <v>242</v>
      </c>
      <c r="C22" s="24">
        <f t="shared" si="18"/>
        <v>232.44</v>
      </c>
      <c r="D22" s="25">
        <f t="shared" si="20"/>
        <v>128</v>
      </c>
      <c r="E22" s="24">
        <f t="shared" si="21"/>
        <v>118.68</v>
      </c>
      <c r="F22" s="23">
        <v>21</v>
      </c>
      <c r="G22" s="24">
        <f t="shared" si="22"/>
        <v>22.68</v>
      </c>
      <c r="H22" s="23">
        <v>51</v>
      </c>
      <c r="I22" s="24">
        <f t="shared" si="23"/>
        <v>48.96</v>
      </c>
      <c r="J22" s="23">
        <v>56</v>
      </c>
      <c r="K22" s="24">
        <f t="shared" si="24"/>
        <v>47.04</v>
      </c>
      <c r="L22" s="25">
        <f t="shared" si="25"/>
        <v>114</v>
      </c>
      <c r="M22" s="24">
        <f t="shared" si="26"/>
        <v>113.76</v>
      </c>
      <c r="N22" s="23">
        <v>60</v>
      </c>
      <c r="O22" s="24">
        <f t="shared" si="27"/>
        <v>64.8</v>
      </c>
      <c r="P22" s="23">
        <v>30</v>
      </c>
      <c r="Q22" s="24">
        <f t="shared" si="28"/>
        <v>28.8</v>
      </c>
      <c r="R22" s="23">
        <v>24</v>
      </c>
      <c r="S22" s="33">
        <f t="shared" si="29"/>
        <v>20.16</v>
      </c>
      <c r="T22" s="24">
        <f t="shared" si="30"/>
        <v>111.57</v>
      </c>
      <c r="U22" s="24">
        <f t="shared" si="31"/>
        <v>111.57</v>
      </c>
      <c r="V22" s="24">
        <v>116.81</v>
      </c>
      <c r="W22" s="16">
        <f t="shared" si="2"/>
        <v>-5.24000000000001</v>
      </c>
      <c r="X22" s="16">
        <f t="shared" si="3"/>
        <v>106.33</v>
      </c>
    </row>
    <row r="23" ht="20" customHeight="1" spans="1:24">
      <c r="A23" s="22" t="s">
        <v>36</v>
      </c>
      <c r="B23" s="23">
        <f t="shared" si="17"/>
        <v>236</v>
      </c>
      <c r="C23" s="24">
        <f t="shared" si="18"/>
        <v>228.6</v>
      </c>
      <c r="D23" s="25">
        <f t="shared" si="20"/>
        <v>108</v>
      </c>
      <c r="E23" s="24">
        <f t="shared" si="21"/>
        <v>102.6</v>
      </c>
      <c r="F23" s="23">
        <v>28</v>
      </c>
      <c r="G23" s="24">
        <f t="shared" si="22"/>
        <v>30.24</v>
      </c>
      <c r="H23" s="23">
        <v>43</v>
      </c>
      <c r="I23" s="24">
        <f t="shared" si="23"/>
        <v>41.28</v>
      </c>
      <c r="J23" s="23">
        <v>37</v>
      </c>
      <c r="K23" s="24">
        <f t="shared" si="24"/>
        <v>31.08</v>
      </c>
      <c r="L23" s="25">
        <f t="shared" si="25"/>
        <v>128</v>
      </c>
      <c r="M23" s="24">
        <f t="shared" si="26"/>
        <v>126</v>
      </c>
      <c r="N23" s="23">
        <v>63</v>
      </c>
      <c r="O23" s="24">
        <f t="shared" si="27"/>
        <v>68.04</v>
      </c>
      <c r="P23" s="23">
        <v>28</v>
      </c>
      <c r="Q23" s="24">
        <f t="shared" si="28"/>
        <v>26.88</v>
      </c>
      <c r="R23" s="23">
        <v>37</v>
      </c>
      <c r="S23" s="33">
        <f t="shared" si="29"/>
        <v>31.08</v>
      </c>
      <c r="T23" s="24">
        <f t="shared" si="30"/>
        <v>109.73</v>
      </c>
      <c r="U23" s="24">
        <f t="shared" si="31"/>
        <v>109.73</v>
      </c>
      <c r="V23" s="24">
        <v>115.95</v>
      </c>
      <c r="W23" s="16">
        <f t="shared" si="2"/>
        <v>-6.22</v>
      </c>
      <c r="X23" s="16">
        <f t="shared" si="3"/>
        <v>103.51</v>
      </c>
    </row>
    <row r="24" ht="20" customHeight="1" spans="1:24">
      <c r="A24" s="22" t="s">
        <v>37</v>
      </c>
      <c r="B24" s="23">
        <f t="shared" si="17"/>
        <v>290</v>
      </c>
      <c r="C24" s="24">
        <f t="shared" si="18"/>
        <v>283.08</v>
      </c>
      <c r="D24" s="25">
        <f t="shared" si="20"/>
        <v>177</v>
      </c>
      <c r="E24" s="24">
        <f t="shared" si="21"/>
        <v>170.16</v>
      </c>
      <c r="F24" s="23">
        <v>55</v>
      </c>
      <c r="G24" s="24">
        <f t="shared" si="22"/>
        <v>59.4</v>
      </c>
      <c r="H24" s="23">
        <v>69</v>
      </c>
      <c r="I24" s="24">
        <f t="shared" si="23"/>
        <v>66.24</v>
      </c>
      <c r="J24" s="23">
        <v>53</v>
      </c>
      <c r="K24" s="24">
        <f t="shared" si="24"/>
        <v>44.52</v>
      </c>
      <c r="L24" s="25">
        <f t="shared" si="25"/>
        <v>113</v>
      </c>
      <c r="M24" s="24">
        <f t="shared" si="26"/>
        <v>112.92</v>
      </c>
      <c r="N24" s="23">
        <v>66</v>
      </c>
      <c r="O24" s="24">
        <f t="shared" si="27"/>
        <v>71.28</v>
      </c>
      <c r="P24" s="23">
        <v>18</v>
      </c>
      <c r="Q24" s="24">
        <f t="shared" si="28"/>
        <v>17.28</v>
      </c>
      <c r="R24" s="23">
        <v>29</v>
      </c>
      <c r="S24" s="33">
        <f t="shared" si="29"/>
        <v>24.36</v>
      </c>
      <c r="T24" s="24">
        <f t="shared" si="30"/>
        <v>135.88</v>
      </c>
      <c r="U24" s="24">
        <f t="shared" si="31"/>
        <v>135.88</v>
      </c>
      <c r="V24" s="24">
        <v>139.1</v>
      </c>
      <c r="W24" s="16">
        <f t="shared" si="2"/>
        <v>-3.22</v>
      </c>
      <c r="X24" s="16">
        <f t="shared" si="3"/>
        <v>132.66</v>
      </c>
    </row>
    <row r="25" s="1" customFormat="1" ht="20" customHeight="1" spans="1:25">
      <c r="A25" s="20" t="s">
        <v>38</v>
      </c>
      <c r="B25" s="21">
        <f>SUM(B26:B28)</f>
        <v>1022</v>
      </c>
      <c r="C25" s="16">
        <f t="shared" ref="B25:Y25" si="32">SUM(C26:C28)</f>
        <v>1016.76</v>
      </c>
      <c r="D25" s="19">
        <f t="shared" si="32"/>
        <v>556</v>
      </c>
      <c r="E25" s="16">
        <f t="shared" si="32"/>
        <v>546</v>
      </c>
      <c r="F25" s="21">
        <f t="shared" si="32"/>
        <v>208</v>
      </c>
      <c r="G25" s="16">
        <f t="shared" si="32"/>
        <v>224.64</v>
      </c>
      <c r="H25" s="21">
        <f t="shared" si="32"/>
        <v>242</v>
      </c>
      <c r="I25" s="16">
        <f t="shared" si="32"/>
        <v>232.32</v>
      </c>
      <c r="J25" s="21">
        <f t="shared" si="32"/>
        <v>106</v>
      </c>
      <c r="K25" s="16">
        <f t="shared" si="32"/>
        <v>89.04</v>
      </c>
      <c r="L25" s="19">
        <f t="shared" si="32"/>
        <v>466</v>
      </c>
      <c r="M25" s="16">
        <f t="shared" si="32"/>
        <v>470.76</v>
      </c>
      <c r="N25" s="21">
        <f t="shared" si="32"/>
        <v>274</v>
      </c>
      <c r="O25" s="16">
        <f t="shared" si="32"/>
        <v>295.92</v>
      </c>
      <c r="P25" s="21">
        <f t="shared" si="32"/>
        <v>113</v>
      </c>
      <c r="Q25" s="16">
        <f t="shared" si="32"/>
        <v>108.48</v>
      </c>
      <c r="R25" s="21">
        <f t="shared" si="32"/>
        <v>79</v>
      </c>
      <c r="S25" s="16">
        <f t="shared" si="32"/>
        <v>66.36</v>
      </c>
      <c r="T25" s="16">
        <f t="shared" si="32"/>
        <v>488.05</v>
      </c>
      <c r="U25" s="16">
        <f t="shared" si="32"/>
        <v>488.05</v>
      </c>
      <c r="V25" s="16">
        <f t="shared" si="32"/>
        <v>522.71</v>
      </c>
      <c r="W25" s="16">
        <f t="shared" si="2"/>
        <v>-34.66</v>
      </c>
      <c r="X25" s="16">
        <f t="shared" si="3"/>
        <v>453.39</v>
      </c>
      <c r="Y25" s="2"/>
    </row>
    <row r="26" ht="20" customHeight="1" spans="1:24">
      <c r="A26" s="22" t="s">
        <v>39</v>
      </c>
      <c r="B26" s="23">
        <f t="shared" ref="B26:B28" si="33">D26+L26</f>
        <v>46</v>
      </c>
      <c r="C26" s="24">
        <f t="shared" ref="C26:C28" si="34">E26+M26</f>
        <v>44.52</v>
      </c>
      <c r="D26" s="25">
        <f t="shared" ref="D26:D28" si="35">F26+H26+J26</f>
        <v>16</v>
      </c>
      <c r="E26" s="24">
        <f t="shared" ref="E26:E28" si="36">G26+I26+K26</f>
        <v>14.76</v>
      </c>
      <c r="F26" s="23">
        <v>2</v>
      </c>
      <c r="G26" s="24">
        <f t="shared" ref="G26:G28" si="37">ROUND(F26*900*12/10000,2)</f>
        <v>2.16</v>
      </c>
      <c r="H26" s="23">
        <v>7</v>
      </c>
      <c r="I26" s="24">
        <f t="shared" ref="I26:I28" si="38">ROUND(H26*800*12/10000,2)</f>
        <v>6.72</v>
      </c>
      <c r="J26" s="23">
        <v>7</v>
      </c>
      <c r="K26" s="24">
        <f t="shared" ref="K26:K28" si="39">ROUND(J26*700*12/10000,2)</f>
        <v>5.88</v>
      </c>
      <c r="L26" s="25">
        <f t="shared" ref="L26:L28" si="40">N26+P26+R26</f>
        <v>30</v>
      </c>
      <c r="M26" s="24">
        <f t="shared" ref="M26:M28" si="41">O26+Q26+S26</f>
        <v>29.76</v>
      </c>
      <c r="N26" s="23">
        <v>15</v>
      </c>
      <c r="O26" s="24">
        <f t="shared" ref="O26:O28" si="42">ROUND(N26*900*12/10000,2)</f>
        <v>16.2</v>
      </c>
      <c r="P26" s="23">
        <v>8</v>
      </c>
      <c r="Q26" s="24">
        <f t="shared" ref="Q26:Q28" si="43">ROUND(P26*800*12/10000,2)</f>
        <v>7.68</v>
      </c>
      <c r="R26" s="23">
        <v>7</v>
      </c>
      <c r="S26" s="33">
        <f t="shared" ref="S26:S28" si="44">ROUND(R26*700*12/10000,2)</f>
        <v>5.88</v>
      </c>
      <c r="T26" s="24">
        <f t="shared" ref="T26:T28" si="45">ROUND(C26*0.48,2)</f>
        <v>21.37</v>
      </c>
      <c r="U26" s="24">
        <f t="shared" ref="U26:U28" si="46">T26</f>
        <v>21.37</v>
      </c>
      <c r="V26" s="24">
        <v>22.92</v>
      </c>
      <c r="W26" s="16">
        <f t="shared" si="2"/>
        <v>-1.55</v>
      </c>
      <c r="X26" s="16">
        <f t="shared" si="3"/>
        <v>19.82</v>
      </c>
    </row>
    <row r="27" ht="20" customHeight="1" spans="1:24">
      <c r="A27" s="22" t="s">
        <v>40</v>
      </c>
      <c r="B27" s="23">
        <f t="shared" si="33"/>
        <v>568</v>
      </c>
      <c r="C27" s="24">
        <f t="shared" si="34"/>
        <v>566.64</v>
      </c>
      <c r="D27" s="25">
        <f t="shared" si="35"/>
        <v>302</v>
      </c>
      <c r="E27" s="24">
        <f t="shared" si="36"/>
        <v>297.84</v>
      </c>
      <c r="F27" s="23">
        <v>121</v>
      </c>
      <c r="G27" s="24">
        <f t="shared" si="37"/>
        <v>130.68</v>
      </c>
      <c r="H27" s="23">
        <v>126</v>
      </c>
      <c r="I27" s="24">
        <f t="shared" si="38"/>
        <v>120.96</v>
      </c>
      <c r="J27" s="23">
        <v>55</v>
      </c>
      <c r="K27" s="24">
        <f t="shared" si="39"/>
        <v>46.2</v>
      </c>
      <c r="L27" s="25">
        <f t="shared" si="40"/>
        <v>266</v>
      </c>
      <c r="M27" s="24">
        <f t="shared" si="41"/>
        <v>268.8</v>
      </c>
      <c r="N27" s="23">
        <v>160</v>
      </c>
      <c r="O27" s="24">
        <f t="shared" si="42"/>
        <v>172.8</v>
      </c>
      <c r="P27" s="23">
        <v>58</v>
      </c>
      <c r="Q27" s="24">
        <f t="shared" si="43"/>
        <v>55.68</v>
      </c>
      <c r="R27" s="23">
        <v>48</v>
      </c>
      <c r="S27" s="33">
        <f t="shared" si="44"/>
        <v>40.32</v>
      </c>
      <c r="T27" s="24">
        <f t="shared" si="45"/>
        <v>271.99</v>
      </c>
      <c r="U27" s="24">
        <f t="shared" si="46"/>
        <v>271.99</v>
      </c>
      <c r="V27" s="24">
        <v>294.68</v>
      </c>
      <c r="W27" s="16">
        <f t="shared" si="2"/>
        <v>-22.69</v>
      </c>
      <c r="X27" s="16">
        <f t="shared" si="3"/>
        <v>249.3</v>
      </c>
    </row>
    <row r="28" ht="20" customHeight="1" spans="1:24">
      <c r="A28" s="22" t="s">
        <v>41</v>
      </c>
      <c r="B28" s="23">
        <f t="shared" si="33"/>
        <v>408</v>
      </c>
      <c r="C28" s="24">
        <f t="shared" si="34"/>
        <v>405.6</v>
      </c>
      <c r="D28" s="25">
        <f t="shared" si="35"/>
        <v>238</v>
      </c>
      <c r="E28" s="24">
        <f t="shared" si="36"/>
        <v>233.4</v>
      </c>
      <c r="F28" s="23">
        <v>85</v>
      </c>
      <c r="G28" s="24">
        <f t="shared" si="37"/>
        <v>91.8</v>
      </c>
      <c r="H28" s="23">
        <v>109</v>
      </c>
      <c r="I28" s="24">
        <f t="shared" si="38"/>
        <v>104.64</v>
      </c>
      <c r="J28" s="23">
        <v>44</v>
      </c>
      <c r="K28" s="24">
        <f t="shared" si="39"/>
        <v>36.96</v>
      </c>
      <c r="L28" s="25">
        <f t="shared" si="40"/>
        <v>170</v>
      </c>
      <c r="M28" s="24">
        <f t="shared" si="41"/>
        <v>172.2</v>
      </c>
      <c r="N28" s="23">
        <v>99</v>
      </c>
      <c r="O28" s="24">
        <f t="shared" si="42"/>
        <v>106.92</v>
      </c>
      <c r="P28" s="23">
        <v>47</v>
      </c>
      <c r="Q28" s="24">
        <f t="shared" si="43"/>
        <v>45.12</v>
      </c>
      <c r="R28" s="23">
        <v>24</v>
      </c>
      <c r="S28" s="33">
        <f t="shared" si="44"/>
        <v>20.16</v>
      </c>
      <c r="T28" s="24">
        <f t="shared" si="45"/>
        <v>194.69</v>
      </c>
      <c r="U28" s="24">
        <f t="shared" si="46"/>
        <v>194.69</v>
      </c>
      <c r="V28" s="24">
        <v>205.11</v>
      </c>
      <c r="W28" s="16">
        <f t="shared" si="2"/>
        <v>-10.42</v>
      </c>
      <c r="X28" s="16">
        <f t="shared" si="3"/>
        <v>184.27</v>
      </c>
    </row>
    <row r="29" s="1" customFormat="1" ht="20" customHeight="1" spans="1:25">
      <c r="A29" s="20" t="s">
        <v>42</v>
      </c>
      <c r="B29" s="21">
        <f>SUM(B30:B33)</f>
        <v>1338</v>
      </c>
      <c r="C29" s="16">
        <f t="shared" ref="B29:Y29" si="47">SUM(C30:C33)</f>
        <v>1286.88</v>
      </c>
      <c r="D29" s="19">
        <f t="shared" si="47"/>
        <v>763</v>
      </c>
      <c r="E29" s="16">
        <f t="shared" si="47"/>
        <v>743.76</v>
      </c>
      <c r="F29" s="21">
        <f t="shared" si="47"/>
        <v>311</v>
      </c>
      <c r="G29" s="16">
        <f t="shared" si="47"/>
        <v>335.88</v>
      </c>
      <c r="H29" s="21">
        <f t="shared" si="47"/>
        <v>235</v>
      </c>
      <c r="I29" s="16">
        <f t="shared" si="47"/>
        <v>225.6</v>
      </c>
      <c r="J29" s="21">
        <f t="shared" si="47"/>
        <v>217</v>
      </c>
      <c r="K29" s="16">
        <f t="shared" si="47"/>
        <v>182.28</v>
      </c>
      <c r="L29" s="19">
        <f t="shared" si="47"/>
        <v>575</v>
      </c>
      <c r="M29" s="16">
        <f t="shared" si="47"/>
        <v>543.12</v>
      </c>
      <c r="N29" s="21">
        <f t="shared" si="47"/>
        <v>190</v>
      </c>
      <c r="O29" s="16">
        <f t="shared" si="47"/>
        <v>205.2</v>
      </c>
      <c r="P29" s="21">
        <f t="shared" si="47"/>
        <v>121</v>
      </c>
      <c r="Q29" s="16">
        <f t="shared" si="47"/>
        <v>116.16</v>
      </c>
      <c r="R29" s="21">
        <f t="shared" si="47"/>
        <v>264</v>
      </c>
      <c r="S29" s="16">
        <f t="shared" si="47"/>
        <v>221.76</v>
      </c>
      <c r="T29" s="16">
        <f t="shared" si="47"/>
        <v>617.7</v>
      </c>
      <c r="U29" s="16">
        <f t="shared" si="47"/>
        <v>617.7</v>
      </c>
      <c r="V29" s="16">
        <f t="shared" si="47"/>
        <v>654.1</v>
      </c>
      <c r="W29" s="16">
        <f t="shared" si="2"/>
        <v>-36.4000000000001</v>
      </c>
      <c r="X29" s="16">
        <f t="shared" si="3"/>
        <v>581.3</v>
      </c>
      <c r="Y29" s="2"/>
    </row>
    <row r="30" ht="20" customHeight="1" spans="1:24">
      <c r="A30" s="22" t="s">
        <v>43</v>
      </c>
      <c r="B30" s="23">
        <f t="shared" ref="B30:B33" si="48">D30+L30</f>
        <v>177</v>
      </c>
      <c r="C30" s="24">
        <f t="shared" ref="C30:C33" si="49">E30+M30</f>
        <v>171</v>
      </c>
      <c r="D30" s="25">
        <f t="shared" ref="D30:D33" si="50">F30+H30+J30</f>
        <v>94</v>
      </c>
      <c r="E30" s="24">
        <f t="shared" ref="E30:E33" si="51">G30+I30+K30</f>
        <v>93.48</v>
      </c>
      <c r="F30" s="23">
        <v>48</v>
      </c>
      <c r="G30" s="24">
        <f t="shared" ref="G30:G33" si="52">ROUND(F30*900*12/10000,2)</f>
        <v>51.84</v>
      </c>
      <c r="H30" s="23">
        <v>25</v>
      </c>
      <c r="I30" s="24">
        <f t="shared" ref="I30:I33" si="53">ROUND(H30*800*12/10000,2)</f>
        <v>24</v>
      </c>
      <c r="J30" s="23">
        <v>21</v>
      </c>
      <c r="K30" s="24">
        <f t="shared" ref="K30:K33" si="54">ROUND(J30*700*12/10000,2)</f>
        <v>17.64</v>
      </c>
      <c r="L30" s="25">
        <f t="shared" ref="L30:L33" si="55">N30+P30+R30</f>
        <v>83</v>
      </c>
      <c r="M30" s="24">
        <f t="shared" ref="M30:M33" si="56">O30+Q30+S30</f>
        <v>77.52</v>
      </c>
      <c r="N30" s="23">
        <v>24</v>
      </c>
      <c r="O30" s="24">
        <f t="shared" ref="O30:O33" si="57">ROUND(N30*900*12/10000,2)</f>
        <v>25.92</v>
      </c>
      <c r="P30" s="23">
        <v>17</v>
      </c>
      <c r="Q30" s="24">
        <f t="shared" ref="Q30:Q33" si="58">ROUND(P30*800*12/10000,2)</f>
        <v>16.32</v>
      </c>
      <c r="R30" s="23">
        <v>42</v>
      </c>
      <c r="S30" s="33">
        <f t="shared" ref="S30:S33" si="59">ROUND(R30*700*12/10000,2)</f>
        <v>35.28</v>
      </c>
      <c r="T30" s="24">
        <f t="shared" ref="T30:T33" si="60">ROUND(C30*0.48,2)</f>
        <v>82.08</v>
      </c>
      <c r="U30" s="24">
        <f t="shared" ref="U30:U33" si="61">T30</f>
        <v>82.08</v>
      </c>
      <c r="V30" s="24">
        <v>85.36</v>
      </c>
      <c r="W30" s="16">
        <f t="shared" si="2"/>
        <v>-3.28</v>
      </c>
      <c r="X30" s="16">
        <f t="shared" si="3"/>
        <v>78.8</v>
      </c>
    </row>
    <row r="31" ht="20" customHeight="1" spans="1:24">
      <c r="A31" s="22" t="s">
        <v>44</v>
      </c>
      <c r="B31" s="23">
        <f t="shared" si="48"/>
        <v>674</v>
      </c>
      <c r="C31" s="24">
        <f t="shared" si="49"/>
        <v>648.48</v>
      </c>
      <c r="D31" s="25">
        <f t="shared" si="50"/>
        <v>375</v>
      </c>
      <c r="E31" s="24">
        <f t="shared" si="51"/>
        <v>369.24</v>
      </c>
      <c r="F31" s="23">
        <v>172</v>
      </c>
      <c r="G31" s="24">
        <f t="shared" si="52"/>
        <v>185.76</v>
      </c>
      <c r="H31" s="23">
        <v>108</v>
      </c>
      <c r="I31" s="24">
        <f t="shared" si="53"/>
        <v>103.68</v>
      </c>
      <c r="J31" s="23">
        <v>95</v>
      </c>
      <c r="K31" s="24">
        <f t="shared" si="54"/>
        <v>79.8</v>
      </c>
      <c r="L31" s="25">
        <f t="shared" si="55"/>
        <v>299</v>
      </c>
      <c r="M31" s="24">
        <f t="shared" si="56"/>
        <v>279.24</v>
      </c>
      <c r="N31" s="23">
        <v>80</v>
      </c>
      <c r="O31" s="24">
        <f t="shared" si="57"/>
        <v>86.4</v>
      </c>
      <c r="P31" s="23">
        <v>74</v>
      </c>
      <c r="Q31" s="24">
        <f t="shared" si="58"/>
        <v>71.04</v>
      </c>
      <c r="R31" s="23">
        <v>145</v>
      </c>
      <c r="S31" s="33">
        <f t="shared" si="59"/>
        <v>121.8</v>
      </c>
      <c r="T31" s="24">
        <f t="shared" si="60"/>
        <v>311.27</v>
      </c>
      <c r="U31" s="24">
        <f t="shared" si="61"/>
        <v>311.27</v>
      </c>
      <c r="V31" s="24">
        <v>325.44</v>
      </c>
      <c r="W31" s="16">
        <f t="shared" si="2"/>
        <v>-14.17</v>
      </c>
      <c r="X31" s="16">
        <f t="shared" si="3"/>
        <v>297.1</v>
      </c>
    </row>
    <row r="32" ht="20" customHeight="1" spans="1:24">
      <c r="A32" s="22" t="s">
        <v>45</v>
      </c>
      <c r="B32" s="23">
        <f t="shared" si="48"/>
        <v>297</v>
      </c>
      <c r="C32" s="24">
        <f t="shared" si="49"/>
        <v>281.4</v>
      </c>
      <c r="D32" s="25">
        <f t="shared" si="50"/>
        <v>172</v>
      </c>
      <c r="E32" s="24">
        <f t="shared" si="51"/>
        <v>164.52</v>
      </c>
      <c r="F32" s="23">
        <v>56</v>
      </c>
      <c r="G32" s="24">
        <f t="shared" si="52"/>
        <v>60.48</v>
      </c>
      <c r="H32" s="23">
        <v>55</v>
      </c>
      <c r="I32" s="24">
        <f t="shared" si="53"/>
        <v>52.8</v>
      </c>
      <c r="J32" s="23">
        <v>61</v>
      </c>
      <c r="K32" s="24">
        <f t="shared" si="54"/>
        <v>51.24</v>
      </c>
      <c r="L32" s="25">
        <f t="shared" si="55"/>
        <v>125</v>
      </c>
      <c r="M32" s="24">
        <f t="shared" si="56"/>
        <v>116.88</v>
      </c>
      <c r="N32" s="23">
        <v>37</v>
      </c>
      <c r="O32" s="24">
        <f t="shared" si="57"/>
        <v>39.96</v>
      </c>
      <c r="P32" s="23">
        <v>25</v>
      </c>
      <c r="Q32" s="24">
        <f t="shared" si="58"/>
        <v>24</v>
      </c>
      <c r="R32" s="23">
        <v>63</v>
      </c>
      <c r="S32" s="33">
        <f t="shared" si="59"/>
        <v>52.92</v>
      </c>
      <c r="T32" s="24">
        <f t="shared" si="60"/>
        <v>135.07</v>
      </c>
      <c r="U32" s="24">
        <f t="shared" si="61"/>
        <v>135.07</v>
      </c>
      <c r="V32" s="24">
        <v>147.8</v>
      </c>
      <c r="W32" s="16">
        <f t="shared" si="2"/>
        <v>-12.73</v>
      </c>
      <c r="X32" s="16">
        <f t="shared" si="3"/>
        <v>122.34</v>
      </c>
    </row>
    <row r="33" ht="20" customHeight="1" spans="1:24">
      <c r="A33" s="22" t="s">
        <v>46</v>
      </c>
      <c r="B33" s="23">
        <f t="shared" si="48"/>
        <v>190</v>
      </c>
      <c r="C33" s="24">
        <f t="shared" si="49"/>
        <v>186</v>
      </c>
      <c r="D33" s="25">
        <f t="shared" si="50"/>
        <v>122</v>
      </c>
      <c r="E33" s="24">
        <f t="shared" si="51"/>
        <v>116.52</v>
      </c>
      <c r="F33" s="23">
        <v>35</v>
      </c>
      <c r="G33" s="24">
        <f t="shared" si="52"/>
        <v>37.8</v>
      </c>
      <c r="H33" s="23">
        <v>47</v>
      </c>
      <c r="I33" s="24">
        <f t="shared" si="53"/>
        <v>45.12</v>
      </c>
      <c r="J33" s="23">
        <v>40</v>
      </c>
      <c r="K33" s="24">
        <f t="shared" si="54"/>
        <v>33.6</v>
      </c>
      <c r="L33" s="25">
        <f t="shared" si="55"/>
        <v>68</v>
      </c>
      <c r="M33" s="24">
        <f t="shared" si="56"/>
        <v>69.48</v>
      </c>
      <c r="N33" s="23">
        <v>49</v>
      </c>
      <c r="O33" s="24">
        <f t="shared" si="57"/>
        <v>52.92</v>
      </c>
      <c r="P33" s="23">
        <v>5</v>
      </c>
      <c r="Q33" s="24">
        <f t="shared" si="58"/>
        <v>4.8</v>
      </c>
      <c r="R33" s="23">
        <v>14</v>
      </c>
      <c r="S33" s="33">
        <f t="shared" si="59"/>
        <v>11.76</v>
      </c>
      <c r="T33" s="24">
        <f t="shared" si="60"/>
        <v>89.28</v>
      </c>
      <c r="U33" s="24">
        <f t="shared" si="61"/>
        <v>89.28</v>
      </c>
      <c r="V33" s="24">
        <v>95.5</v>
      </c>
      <c r="W33" s="16">
        <f t="shared" si="2"/>
        <v>-6.22</v>
      </c>
      <c r="X33" s="16">
        <f t="shared" si="3"/>
        <v>83.06</v>
      </c>
    </row>
    <row r="34" s="1" customFormat="1" ht="20" customHeight="1" spans="1:25">
      <c r="A34" s="20" t="s">
        <v>47</v>
      </c>
      <c r="B34" s="21">
        <f>SUM(B35:B39)</f>
        <v>1445</v>
      </c>
      <c r="C34" s="16">
        <f t="shared" ref="B34:Y34" si="62">SUM(C35:C39)</f>
        <v>1394.28</v>
      </c>
      <c r="D34" s="19">
        <f t="shared" si="62"/>
        <v>629</v>
      </c>
      <c r="E34" s="16">
        <f t="shared" si="62"/>
        <v>596.28</v>
      </c>
      <c r="F34" s="21">
        <f t="shared" si="62"/>
        <v>169</v>
      </c>
      <c r="G34" s="16">
        <f t="shared" si="62"/>
        <v>182.52</v>
      </c>
      <c r="H34" s="21">
        <f t="shared" si="62"/>
        <v>228</v>
      </c>
      <c r="I34" s="16">
        <f t="shared" si="62"/>
        <v>218.88</v>
      </c>
      <c r="J34" s="21">
        <f t="shared" si="62"/>
        <v>232</v>
      </c>
      <c r="K34" s="16">
        <f t="shared" si="62"/>
        <v>194.88</v>
      </c>
      <c r="L34" s="19">
        <f t="shared" si="62"/>
        <v>816</v>
      </c>
      <c r="M34" s="16">
        <f t="shared" si="62"/>
        <v>798</v>
      </c>
      <c r="N34" s="21">
        <f t="shared" si="62"/>
        <v>375</v>
      </c>
      <c r="O34" s="16">
        <f t="shared" si="62"/>
        <v>405</v>
      </c>
      <c r="P34" s="21">
        <f t="shared" si="62"/>
        <v>188</v>
      </c>
      <c r="Q34" s="16">
        <f t="shared" si="62"/>
        <v>180.48</v>
      </c>
      <c r="R34" s="21">
        <f t="shared" si="62"/>
        <v>253</v>
      </c>
      <c r="S34" s="16">
        <f t="shared" si="62"/>
        <v>212.52</v>
      </c>
      <c r="T34" s="16">
        <f t="shared" si="62"/>
        <v>669.25</v>
      </c>
      <c r="U34" s="16">
        <f t="shared" si="62"/>
        <v>669.25</v>
      </c>
      <c r="V34" s="16">
        <f t="shared" si="62"/>
        <v>691.32</v>
      </c>
      <c r="W34" s="16">
        <f t="shared" si="2"/>
        <v>-22.0700000000001</v>
      </c>
      <c r="X34" s="16">
        <f t="shared" si="3"/>
        <v>647.18</v>
      </c>
      <c r="Y34" s="2"/>
    </row>
    <row r="35" s="2" customFormat="1" ht="20" customHeight="1" spans="1:24">
      <c r="A35" s="22" t="s">
        <v>48</v>
      </c>
      <c r="B35" s="23">
        <f t="shared" ref="B35:B39" si="63">D35+L35</f>
        <v>123</v>
      </c>
      <c r="C35" s="24">
        <f t="shared" ref="C35:C39" si="64">E35+M35</f>
        <v>119.28</v>
      </c>
      <c r="D35" s="25">
        <f t="shared" ref="D35:D39" si="65">F35+H35+J35</f>
        <v>62</v>
      </c>
      <c r="E35" s="24">
        <f t="shared" ref="E35:E39" si="66">G35+I35+K35</f>
        <v>58.44</v>
      </c>
      <c r="F35" s="23">
        <v>17</v>
      </c>
      <c r="G35" s="24">
        <f t="shared" ref="G35:G39" si="67">ROUND(F35*900*12/10000,2)</f>
        <v>18.36</v>
      </c>
      <c r="H35" s="23">
        <v>19</v>
      </c>
      <c r="I35" s="24">
        <f t="shared" ref="I35:I39" si="68">ROUND(H35*800*12/10000,2)</f>
        <v>18.24</v>
      </c>
      <c r="J35" s="23">
        <v>26</v>
      </c>
      <c r="K35" s="24">
        <f t="shared" ref="K35:K39" si="69">ROUND(J35*700*12/10000,2)</f>
        <v>21.84</v>
      </c>
      <c r="L35" s="25">
        <f t="shared" ref="L35:L39" si="70">N35+P35+R35</f>
        <v>61</v>
      </c>
      <c r="M35" s="24">
        <f t="shared" ref="M35:M39" si="71">O35+Q35+S35</f>
        <v>60.84</v>
      </c>
      <c r="N35" s="23">
        <v>36</v>
      </c>
      <c r="O35" s="24">
        <f t="shared" ref="O35:O39" si="72">ROUND(N35*900*12/10000,2)</f>
        <v>38.88</v>
      </c>
      <c r="P35" s="23">
        <v>8</v>
      </c>
      <c r="Q35" s="24">
        <f t="shared" ref="Q35:Q39" si="73">ROUND(P35*800*12/10000,2)</f>
        <v>7.68</v>
      </c>
      <c r="R35" s="23">
        <v>17</v>
      </c>
      <c r="S35" s="33">
        <f t="shared" ref="S35:S39" si="74">ROUND(R35*700*12/10000,2)</f>
        <v>14.28</v>
      </c>
      <c r="T35" s="24">
        <f t="shared" ref="T35:T39" si="75">ROUND(C35*0.48,2)</f>
        <v>57.25</v>
      </c>
      <c r="U35" s="24">
        <f t="shared" ref="U35:U39" si="76">T35</f>
        <v>57.25</v>
      </c>
      <c r="V35" s="24">
        <v>58.81</v>
      </c>
      <c r="W35" s="16">
        <f t="shared" si="2"/>
        <v>-1.56</v>
      </c>
      <c r="X35" s="16">
        <f t="shared" si="3"/>
        <v>55.69</v>
      </c>
    </row>
    <row r="36" s="2" customFormat="1" ht="20" customHeight="1" spans="1:24">
      <c r="A36" s="22" t="s">
        <v>49</v>
      </c>
      <c r="B36" s="23">
        <f t="shared" si="63"/>
        <v>259</v>
      </c>
      <c r="C36" s="24">
        <f t="shared" si="64"/>
        <v>253.32</v>
      </c>
      <c r="D36" s="25">
        <f t="shared" si="65"/>
        <v>99</v>
      </c>
      <c r="E36" s="24">
        <f t="shared" si="66"/>
        <v>93.72</v>
      </c>
      <c r="F36" s="23">
        <v>24</v>
      </c>
      <c r="G36" s="24">
        <f t="shared" si="67"/>
        <v>25.92</v>
      </c>
      <c r="H36" s="23">
        <v>40</v>
      </c>
      <c r="I36" s="24">
        <f t="shared" si="68"/>
        <v>38.4</v>
      </c>
      <c r="J36" s="23">
        <v>35</v>
      </c>
      <c r="K36" s="24">
        <f t="shared" si="69"/>
        <v>29.4</v>
      </c>
      <c r="L36" s="25">
        <f t="shared" si="70"/>
        <v>160</v>
      </c>
      <c r="M36" s="24">
        <f t="shared" si="71"/>
        <v>159.6</v>
      </c>
      <c r="N36" s="23">
        <v>83</v>
      </c>
      <c r="O36" s="24">
        <f t="shared" si="72"/>
        <v>89.64</v>
      </c>
      <c r="P36" s="23">
        <v>44</v>
      </c>
      <c r="Q36" s="24">
        <f t="shared" si="73"/>
        <v>42.24</v>
      </c>
      <c r="R36" s="23">
        <v>33</v>
      </c>
      <c r="S36" s="33">
        <f t="shared" si="74"/>
        <v>27.72</v>
      </c>
      <c r="T36" s="24">
        <f t="shared" si="75"/>
        <v>121.59</v>
      </c>
      <c r="U36" s="24">
        <f t="shared" si="76"/>
        <v>121.59</v>
      </c>
      <c r="V36" s="24">
        <v>125.91</v>
      </c>
      <c r="W36" s="16">
        <f t="shared" si="2"/>
        <v>-4.31999999999999</v>
      </c>
      <c r="X36" s="16">
        <f t="shared" si="3"/>
        <v>117.27</v>
      </c>
    </row>
    <row r="37" ht="20" customHeight="1" spans="1:24">
      <c r="A37" s="22" t="s">
        <v>50</v>
      </c>
      <c r="B37" s="23">
        <f t="shared" si="63"/>
        <v>168</v>
      </c>
      <c r="C37" s="24">
        <f t="shared" si="64"/>
        <v>162.24</v>
      </c>
      <c r="D37" s="25">
        <f t="shared" si="65"/>
        <v>68</v>
      </c>
      <c r="E37" s="24">
        <f t="shared" si="66"/>
        <v>62.64</v>
      </c>
      <c r="F37" s="23">
        <v>13</v>
      </c>
      <c r="G37" s="24">
        <f t="shared" si="67"/>
        <v>14.04</v>
      </c>
      <c r="H37" s="23">
        <v>20</v>
      </c>
      <c r="I37" s="24">
        <f t="shared" si="68"/>
        <v>19.2</v>
      </c>
      <c r="J37" s="23">
        <v>35</v>
      </c>
      <c r="K37" s="24">
        <f t="shared" si="69"/>
        <v>29.4</v>
      </c>
      <c r="L37" s="25">
        <f t="shared" si="70"/>
        <v>100</v>
      </c>
      <c r="M37" s="24">
        <f t="shared" si="71"/>
        <v>99.6</v>
      </c>
      <c r="N37" s="23">
        <v>57</v>
      </c>
      <c r="O37" s="24">
        <f t="shared" si="72"/>
        <v>61.56</v>
      </c>
      <c r="P37" s="23">
        <v>16</v>
      </c>
      <c r="Q37" s="24">
        <f t="shared" si="73"/>
        <v>15.36</v>
      </c>
      <c r="R37" s="23">
        <v>27</v>
      </c>
      <c r="S37" s="33">
        <f t="shared" si="74"/>
        <v>22.68</v>
      </c>
      <c r="T37" s="24">
        <f t="shared" si="75"/>
        <v>77.88</v>
      </c>
      <c r="U37" s="24">
        <f t="shared" si="76"/>
        <v>77.88</v>
      </c>
      <c r="V37" s="24">
        <v>81.16</v>
      </c>
      <c r="W37" s="16">
        <f t="shared" si="2"/>
        <v>-3.28</v>
      </c>
      <c r="X37" s="16">
        <f t="shared" si="3"/>
        <v>74.6</v>
      </c>
    </row>
    <row r="38" ht="20" customHeight="1" spans="1:24">
      <c r="A38" s="22" t="s">
        <v>51</v>
      </c>
      <c r="B38" s="23">
        <f t="shared" si="63"/>
        <v>496</v>
      </c>
      <c r="C38" s="24">
        <f t="shared" si="64"/>
        <v>475.44</v>
      </c>
      <c r="D38" s="25">
        <f t="shared" si="65"/>
        <v>210</v>
      </c>
      <c r="E38" s="24">
        <f t="shared" si="66"/>
        <v>200.64</v>
      </c>
      <c r="F38" s="23">
        <v>63</v>
      </c>
      <c r="G38" s="24">
        <f t="shared" si="67"/>
        <v>68.04</v>
      </c>
      <c r="H38" s="23">
        <v>76</v>
      </c>
      <c r="I38" s="24">
        <f t="shared" si="68"/>
        <v>72.96</v>
      </c>
      <c r="J38" s="23">
        <v>71</v>
      </c>
      <c r="K38" s="24">
        <f t="shared" si="69"/>
        <v>59.64</v>
      </c>
      <c r="L38" s="25">
        <f t="shared" si="70"/>
        <v>286</v>
      </c>
      <c r="M38" s="24">
        <f t="shared" si="71"/>
        <v>274.8</v>
      </c>
      <c r="N38" s="23">
        <v>102</v>
      </c>
      <c r="O38" s="24">
        <f t="shared" si="72"/>
        <v>110.16</v>
      </c>
      <c r="P38" s="23">
        <v>84</v>
      </c>
      <c r="Q38" s="24">
        <f t="shared" si="73"/>
        <v>80.64</v>
      </c>
      <c r="R38" s="23">
        <v>100</v>
      </c>
      <c r="S38" s="33">
        <f t="shared" si="74"/>
        <v>84</v>
      </c>
      <c r="T38" s="24">
        <f t="shared" si="75"/>
        <v>228.21</v>
      </c>
      <c r="U38" s="24">
        <f t="shared" si="76"/>
        <v>228.21</v>
      </c>
      <c r="V38" s="24">
        <v>233.86</v>
      </c>
      <c r="W38" s="16">
        <f t="shared" si="2"/>
        <v>-5.65000000000001</v>
      </c>
      <c r="X38" s="16">
        <f t="shared" si="3"/>
        <v>222.56</v>
      </c>
    </row>
    <row r="39" ht="20" customHeight="1" spans="1:24">
      <c r="A39" s="22" t="s">
        <v>52</v>
      </c>
      <c r="B39" s="23">
        <f t="shared" si="63"/>
        <v>399</v>
      </c>
      <c r="C39" s="24">
        <f t="shared" si="64"/>
        <v>384</v>
      </c>
      <c r="D39" s="25">
        <f t="shared" si="65"/>
        <v>190</v>
      </c>
      <c r="E39" s="24">
        <f t="shared" si="66"/>
        <v>180.84</v>
      </c>
      <c r="F39" s="23">
        <v>52</v>
      </c>
      <c r="G39" s="24">
        <f t="shared" si="67"/>
        <v>56.16</v>
      </c>
      <c r="H39" s="23">
        <v>73</v>
      </c>
      <c r="I39" s="24">
        <f t="shared" si="68"/>
        <v>70.08</v>
      </c>
      <c r="J39" s="23">
        <v>65</v>
      </c>
      <c r="K39" s="24">
        <f t="shared" si="69"/>
        <v>54.6</v>
      </c>
      <c r="L39" s="25">
        <f t="shared" si="70"/>
        <v>209</v>
      </c>
      <c r="M39" s="24">
        <f t="shared" si="71"/>
        <v>203.16</v>
      </c>
      <c r="N39" s="23">
        <v>97</v>
      </c>
      <c r="O39" s="24">
        <f t="shared" si="72"/>
        <v>104.76</v>
      </c>
      <c r="P39" s="23">
        <v>36</v>
      </c>
      <c r="Q39" s="24">
        <f t="shared" si="73"/>
        <v>34.56</v>
      </c>
      <c r="R39" s="23">
        <v>76</v>
      </c>
      <c r="S39" s="33">
        <f t="shared" si="74"/>
        <v>63.84</v>
      </c>
      <c r="T39" s="24">
        <f t="shared" si="75"/>
        <v>184.32</v>
      </c>
      <c r="U39" s="24">
        <f t="shared" si="76"/>
        <v>184.32</v>
      </c>
      <c r="V39" s="24">
        <v>191.58</v>
      </c>
      <c r="W39" s="16">
        <f t="shared" si="2"/>
        <v>-7.26000000000002</v>
      </c>
      <c r="X39" s="16">
        <f t="shared" si="3"/>
        <v>177.06</v>
      </c>
    </row>
    <row r="40" s="1" customFormat="1" ht="20" customHeight="1" spans="1:25">
      <c r="A40" s="20" t="s">
        <v>53</v>
      </c>
      <c r="B40" s="21">
        <f>SUM(B41:B42)</f>
        <v>183</v>
      </c>
      <c r="C40" s="16">
        <f t="shared" ref="B40:Y40" si="77">SUM(C41:C42)</f>
        <v>175.44</v>
      </c>
      <c r="D40" s="19">
        <f t="shared" si="77"/>
        <v>62</v>
      </c>
      <c r="E40" s="16">
        <f t="shared" si="77"/>
        <v>59.16</v>
      </c>
      <c r="F40" s="21">
        <f t="shared" si="77"/>
        <v>20</v>
      </c>
      <c r="G40" s="16">
        <f t="shared" si="77"/>
        <v>21.6</v>
      </c>
      <c r="H40" s="21">
        <f t="shared" si="77"/>
        <v>19</v>
      </c>
      <c r="I40" s="16">
        <f t="shared" si="77"/>
        <v>18.24</v>
      </c>
      <c r="J40" s="21">
        <f t="shared" si="77"/>
        <v>23</v>
      </c>
      <c r="K40" s="16">
        <f t="shared" si="77"/>
        <v>19.32</v>
      </c>
      <c r="L40" s="19">
        <f t="shared" si="77"/>
        <v>121</v>
      </c>
      <c r="M40" s="16">
        <f t="shared" si="77"/>
        <v>116.28</v>
      </c>
      <c r="N40" s="21">
        <f t="shared" si="77"/>
        <v>41</v>
      </c>
      <c r="O40" s="16">
        <f t="shared" si="77"/>
        <v>44.28</v>
      </c>
      <c r="P40" s="21">
        <f t="shared" si="77"/>
        <v>40</v>
      </c>
      <c r="Q40" s="16">
        <f t="shared" si="77"/>
        <v>38.4</v>
      </c>
      <c r="R40" s="21">
        <f t="shared" si="77"/>
        <v>40</v>
      </c>
      <c r="S40" s="16">
        <f t="shared" si="77"/>
        <v>33.6</v>
      </c>
      <c r="T40" s="16">
        <f t="shared" si="77"/>
        <v>84.21</v>
      </c>
      <c r="U40" s="16">
        <f t="shared" si="77"/>
        <v>84.21</v>
      </c>
      <c r="V40" s="16">
        <f t="shared" si="77"/>
        <v>89.91</v>
      </c>
      <c r="W40" s="16">
        <f t="shared" si="2"/>
        <v>-5.69999999999999</v>
      </c>
      <c r="X40" s="16">
        <f t="shared" si="3"/>
        <v>78.51</v>
      </c>
      <c r="Y40" s="2"/>
    </row>
    <row r="41" s="2" customFormat="1" ht="20" customHeight="1" spans="1:24">
      <c r="A41" s="22" t="s">
        <v>54</v>
      </c>
      <c r="B41" s="23">
        <f t="shared" ref="B41:B50" si="78">D41+L41</f>
        <v>76</v>
      </c>
      <c r="C41" s="24">
        <f>E41+M41</f>
        <v>72</v>
      </c>
      <c r="D41" s="25">
        <f t="shared" ref="D41:D50" si="79">F41+H41+J41</f>
        <v>29</v>
      </c>
      <c r="E41" s="24">
        <f t="shared" ref="E41:E50" si="80">G41+I41+K41</f>
        <v>27</v>
      </c>
      <c r="F41" s="23">
        <v>7</v>
      </c>
      <c r="G41" s="24">
        <f t="shared" ref="G41:G50" si="81">ROUND(F41*900*12/10000,2)</f>
        <v>7.56</v>
      </c>
      <c r="H41" s="23">
        <v>8</v>
      </c>
      <c r="I41" s="24">
        <f t="shared" ref="I41:I50" si="82">ROUND(H41*800*12/10000,2)</f>
        <v>7.68</v>
      </c>
      <c r="J41" s="23">
        <v>14</v>
      </c>
      <c r="K41" s="24">
        <f t="shared" ref="K41:K50" si="83">ROUND(J41*700*12/10000,2)</f>
        <v>11.76</v>
      </c>
      <c r="L41" s="25">
        <f t="shared" ref="L41:L50" si="84">N41+P41+R41</f>
        <v>47</v>
      </c>
      <c r="M41" s="24">
        <f t="shared" ref="M41:M50" si="85">O41+Q41+S41</f>
        <v>45</v>
      </c>
      <c r="N41" s="23">
        <v>15</v>
      </c>
      <c r="O41" s="24">
        <f t="shared" ref="O41:O50" si="86">ROUND(N41*900*12/10000,2)</f>
        <v>16.2</v>
      </c>
      <c r="P41" s="23">
        <v>16</v>
      </c>
      <c r="Q41" s="24">
        <f t="shared" ref="Q41:Q50" si="87">ROUND(P41*800*12/10000,2)</f>
        <v>15.36</v>
      </c>
      <c r="R41" s="23">
        <v>16</v>
      </c>
      <c r="S41" s="33">
        <f t="shared" ref="S41:S50" si="88">ROUND(R41*700*12/10000,2)</f>
        <v>13.44</v>
      </c>
      <c r="T41" s="24">
        <f t="shared" ref="T41:T50" si="89">ROUND(C41*0.48,2)</f>
        <v>34.56</v>
      </c>
      <c r="U41" s="24">
        <f t="shared" ref="U41:U50" si="90">T41</f>
        <v>34.56</v>
      </c>
      <c r="V41" s="24">
        <v>37.44</v>
      </c>
      <c r="W41" s="16">
        <f t="shared" si="2"/>
        <v>-2.88</v>
      </c>
      <c r="X41" s="16">
        <f t="shared" si="3"/>
        <v>31.68</v>
      </c>
    </row>
    <row r="42" ht="20" customHeight="1" spans="1:24">
      <c r="A42" s="22" t="s">
        <v>55</v>
      </c>
      <c r="B42" s="23">
        <f t="shared" si="78"/>
        <v>107</v>
      </c>
      <c r="C42" s="24">
        <f t="shared" ref="C41:C50" si="91">E42+M42</f>
        <v>103.44</v>
      </c>
      <c r="D42" s="25">
        <f t="shared" si="79"/>
        <v>33</v>
      </c>
      <c r="E42" s="24">
        <f t="shared" si="80"/>
        <v>32.16</v>
      </c>
      <c r="F42" s="23">
        <v>13</v>
      </c>
      <c r="G42" s="24">
        <f t="shared" si="81"/>
        <v>14.04</v>
      </c>
      <c r="H42" s="23">
        <v>11</v>
      </c>
      <c r="I42" s="24">
        <f t="shared" si="82"/>
        <v>10.56</v>
      </c>
      <c r="J42" s="23">
        <v>9</v>
      </c>
      <c r="K42" s="24">
        <f t="shared" si="83"/>
        <v>7.56</v>
      </c>
      <c r="L42" s="25">
        <f t="shared" si="84"/>
        <v>74</v>
      </c>
      <c r="M42" s="24">
        <f t="shared" si="85"/>
        <v>71.28</v>
      </c>
      <c r="N42" s="23">
        <v>26</v>
      </c>
      <c r="O42" s="24">
        <f t="shared" si="86"/>
        <v>28.08</v>
      </c>
      <c r="P42" s="23">
        <v>24</v>
      </c>
      <c r="Q42" s="24">
        <f t="shared" si="87"/>
        <v>23.04</v>
      </c>
      <c r="R42" s="23">
        <v>24</v>
      </c>
      <c r="S42" s="33">
        <f t="shared" si="88"/>
        <v>20.16</v>
      </c>
      <c r="T42" s="24">
        <f t="shared" si="89"/>
        <v>49.65</v>
      </c>
      <c r="U42" s="24">
        <f t="shared" si="90"/>
        <v>49.65</v>
      </c>
      <c r="V42" s="24">
        <v>52.47</v>
      </c>
      <c r="W42" s="16">
        <f t="shared" ref="W42:W73" si="92">U42-V42</f>
        <v>-2.82</v>
      </c>
      <c r="X42" s="16">
        <f t="shared" ref="X42:X73" si="93">T42+W42</f>
        <v>46.83</v>
      </c>
    </row>
    <row r="43" s="1" customFormat="1" ht="20" customHeight="1" spans="1:25">
      <c r="A43" s="20" t="s">
        <v>56</v>
      </c>
      <c r="B43" s="21">
        <v>1371</v>
      </c>
      <c r="C43" s="16">
        <f t="shared" ref="B43:Y43" si="94">SUM(C44:C50)</f>
        <v>1321.32</v>
      </c>
      <c r="D43" s="19">
        <f t="shared" si="94"/>
        <v>458</v>
      </c>
      <c r="E43" s="16">
        <f t="shared" si="94"/>
        <v>432.24</v>
      </c>
      <c r="F43" s="21">
        <v>108</v>
      </c>
      <c r="G43" s="16">
        <f t="shared" si="94"/>
        <v>116.64</v>
      </c>
      <c r="H43" s="21">
        <v>180</v>
      </c>
      <c r="I43" s="16">
        <f t="shared" si="94"/>
        <v>172.8</v>
      </c>
      <c r="J43" s="21">
        <v>170</v>
      </c>
      <c r="K43" s="16">
        <f t="shared" si="94"/>
        <v>142.8</v>
      </c>
      <c r="L43" s="19">
        <f t="shared" si="94"/>
        <v>913</v>
      </c>
      <c r="M43" s="16">
        <f t="shared" si="94"/>
        <v>889.08</v>
      </c>
      <c r="N43" s="21">
        <v>388</v>
      </c>
      <c r="O43" s="16">
        <f t="shared" si="94"/>
        <v>419.04</v>
      </c>
      <c r="P43" s="21">
        <v>242</v>
      </c>
      <c r="Q43" s="16">
        <f t="shared" si="94"/>
        <v>232.32</v>
      </c>
      <c r="R43" s="21">
        <v>283</v>
      </c>
      <c r="S43" s="16">
        <f t="shared" si="94"/>
        <v>237.72</v>
      </c>
      <c r="T43" s="16">
        <f t="shared" si="94"/>
        <v>634.24</v>
      </c>
      <c r="U43" s="16">
        <f t="shared" si="94"/>
        <v>634.24</v>
      </c>
      <c r="V43" s="16">
        <f t="shared" si="94"/>
        <v>658.77</v>
      </c>
      <c r="W43" s="16">
        <f t="shared" si="92"/>
        <v>-24.5300000000001</v>
      </c>
      <c r="X43" s="16">
        <f t="shared" si="93"/>
        <v>609.71</v>
      </c>
      <c r="Y43" s="2"/>
    </row>
    <row r="44" ht="20" customHeight="1" spans="1:24">
      <c r="A44" s="22" t="s">
        <v>57</v>
      </c>
      <c r="B44" s="23">
        <f t="shared" si="78"/>
        <v>0</v>
      </c>
      <c r="C44" s="24">
        <f t="shared" si="91"/>
        <v>0</v>
      </c>
      <c r="D44" s="25">
        <f t="shared" si="79"/>
        <v>0</v>
      </c>
      <c r="E44" s="24">
        <f t="shared" si="80"/>
        <v>0</v>
      </c>
      <c r="F44" s="23">
        <v>0</v>
      </c>
      <c r="G44" s="24">
        <f t="shared" si="81"/>
        <v>0</v>
      </c>
      <c r="H44" s="23">
        <v>0</v>
      </c>
      <c r="I44" s="24">
        <f t="shared" si="82"/>
        <v>0</v>
      </c>
      <c r="J44" s="23">
        <v>0</v>
      </c>
      <c r="K44" s="24">
        <f t="shared" si="83"/>
        <v>0</v>
      </c>
      <c r="L44" s="25">
        <f t="shared" si="84"/>
        <v>0</v>
      </c>
      <c r="M44" s="24">
        <f t="shared" si="85"/>
        <v>0</v>
      </c>
      <c r="N44" s="23">
        <v>0</v>
      </c>
      <c r="O44" s="24">
        <f t="shared" si="86"/>
        <v>0</v>
      </c>
      <c r="P44" s="23">
        <v>0</v>
      </c>
      <c r="Q44" s="24">
        <f t="shared" si="87"/>
        <v>0</v>
      </c>
      <c r="R44" s="23">
        <v>0</v>
      </c>
      <c r="S44" s="33">
        <f t="shared" si="88"/>
        <v>0</v>
      </c>
      <c r="T44" s="24">
        <f t="shared" si="89"/>
        <v>0</v>
      </c>
      <c r="U44" s="24">
        <f t="shared" si="90"/>
        <v>0</v>
      </c>
      <c r="V44" s="24">
        <v>0</v>
      </c>
      <c r="W44" s="16">
        <f t="shared" si="92"/>
        <v>0</v>
      </c>
      <c r="X44" s="16">
        <f t="shared" si="93"/>
        <v>0</v>
      </c>
    </row>
    <row r="45" ht="20" customHeight="1" spans="1:24">
      <c r="A45" s="22" t="s">
        <v>58</v>
      </c>
      <c r="B45" s="23">
        <f t="shared" si="78"/>
        <v>0</v>
      </c>
      <c r="C45" s="24">
        <f t="shared" si="91"/>
        <v>0</v>
      </c>
      <c r="D45" s="25">
        <f t="shared" si="79"/>
        <v>0</v>
      </c>
      <c r="E45" s="24">
        <f t="shared" si="80"/>
        <v>0</v>
      </c>
      <c r="F45" s="23">
        <v>0</v>
      </c>
      <c r="G45" s="24">
        <f t="shared" si="81"/>
        <v>0</v>
      </c>
      <c r="H45" s="23">
        <v>0</v>
      </c>
      <c r="I45" s="24">
        <f t="shared" si="82"/>
        <v>0</v>
      </c>
      <c r="J45" s="23">
        <v>0</v>
      </c>
      <c r="K45" s="24">
        <f t="shared" si="83"/>
        <v>0</v>
      </c>
      <c r="L45" s="25">
        <f t="shared" si="84"/>
        <v>0</v>
      </c>
      <c r="M45" s="24">
        <f t="shared" si="85"/>
        <v>0</v>
      </c>
      <c r="N45" s="23">
        <v>0</v>
      </c>
      <c r="O45" s="24">
        <f t="shared" si="86"/>
        <v>0</v>
      </c>
      <c r="P45" s="23">
        <v>0</v>
      </c>
      <c r="Q45" s="24">
        <f t="shared" si="87"/>
        <v>0</v>
      </c>
      <c r="R45" s="23">
        <v>0</v>
      </c>
      <c r="S45" s="33">
        <f t="shared" si="88"/>
        <v>0</v>
      </c>
      <c r="T45" s="24">
        <f t="shared" si="89"/>
        <v>0</v>
      </c>
      <c r="U45" s="24">
        <f t="shared" si="90"/>
        <v>0</v>
      </c>
      <c r="V45" s="24">
        <v>0</v>
      </c>
      <c r="W45" s="16">
        <f t="shared" si="92"/>
        <v>0</v>
      </c>
      <c r="X45" s="16">
        <f t="shared" si="93"/>
        <v>0</v>
      </c>
    </row>
    <row r="46" ht="20" customHeight="1" spans="1:24">
      <c r="A46" s="22" t="s">
        <v>59</v>
      </c>
      <c r="B46" s="23">
        <f t="shared" si="78"/>
        <v>0</v>
      </c>
      <c r="C46" s="24">
        <f t="shared" si="91"/>
        <v>0</v>
      </c>
      <c r="D46" s="25">
        <f t="shared" si="79"/>
        <v>0</v>
      </c>
      <c r="E46" s="24">
        <f t="shared" si="80"/>
        <v>0</v>
      </c>
      <c r="F46" s="23">
        <v>0</v>
      </c>
      <c r="G46" s="24">
        <f t="shared" si="81"/>
        <v>0</v>
      </c>
      <c r="H46" s="23">
        <v>0</v>
      </c>
      <c r="I46" s="24">
        <f t="shared" si="82"/>
        <v>0</v>
      </c>
      <c r="J46" s="23">
        <v>0</v>
      </c>
      <c r="K46" s="24">
        <f t="shared" si="83"/>
        <v>0</v>
      </c>
      <c r="L46" s="25">
        <f t="shared" si="84"/>
        <v>0</v>
      </c>
      <c r="M46" s="24">
        <f t="shared" si="85"/>
        <v>0</v>
      </c>
      <c r="N46" s="23">
        <v>0</v>
      </c>
      <c r="O46" s="24">
        <f t="shared" si="86"/>
        <v>0</v>
      </c>
      <c r="P46" s="23">
        <v>0</v>
      </c>
      <c r="Q46" s="24">
        <f t="shared" si="87"/>
        <v>0</v>
      </c>
      <c r="R46" s="23">
        <v>0</v>
      </c>
      <c r="S46" s="33">
        <f t="shared" si="88"/>
        <v>0</v>
      </c>
      <c r="T46" s="24">
        <f t="shared" si="89"/>
        <v>0</v>
      </c>
      <c r="U46" s="24">
        <f t="shared" si="90"/>
        <v>0</v>
      </c>
      <c r="V46" s="24">
        <v>0</v>
      </c>
      <c r="W46" s="16">
        <f t="shared" si="92"/>
        <v>0</v>
      </c>
      <c r="X46" s="16">
        <f t="shared" si="93"/>
        <v>0</v>
      </c>
    </row>
    <row r="47" ht="20" customHeight="1" spans="1:24">
      <c r="A47" s="22" t="s">
        <v>60</v>
      </c>
      <c r="B47" s="23">
        <f t="shared" si="78"/>
        <v>710</v>
      </c>
      <c r="C47" s="24">
        <f t="shared" si="91"/>
        <v>684.96</v>
      </c>
      <c r="D47" s="25">
        <f t="shared" si="79"/>
        <v>227</v>
      </c>
      <c r="E47" s="24">
        <f t="shared" si="80"/>
        <v>217.8</v>
      </c>
      <c r="F47" s="23">
        <v>64</v>
      </c>
      <c r="G47" s="24">
        <f t="shared" si="81"/>
        <v>69.12</v>
      </c>
      <c r="H47" s="23">
        <v>98</v>
      </c>
      <c r="I47" s="24">
        <f t="shared" si="82"/>
        <v>94.08</v>
      </c>
      <c r="J47" s="23">
        <v>65</v>
      </c>
      <c r="K47" s="24">
        <f t="shared" si="83"/>
        <v>54.6</v>
      </c>
      <c r="L47" s="25">
        <f t="shared" si="84"/>
        <v>483</v>
      </c>
      <c r="M47" s="24">
        <f t="shared" si="85"/>
        <v>467.16</v>
      </c>
      <c r="N47" s="23">
        <v>202</v>
      </c>
      <c r="O47" s="24">
        <f t="shared" si="86"/>
        <v>218.16</v>
      </c>
      <c r="P47" s="23">
        <v>108</v>
      </c>
      <c r="Q47" s="24">
        <f t="shared" si="87"/>
        <v>103.68</v>
      </c>
      <c r="R47" s="23">
        <v>173</v>
      </c>
      <c r="S47" s="33">
        <f t="shared" si="88"/>
        <v>145.32</v>
      </c>
      <c r="T47" s="24">
        <f t="shared" si="89"/>
        <v>328.78</v>
      </c>
      <c r="U47" s="24">
        <f t="shared" si="90"/>
        <v>328.78</v>
      </c>
      <c r="V47" s="24">
        <v>341.97</v>
      </c>
      <c r="W47" s="16">
        <f t="shared" si="92"/>
        <v>-13.1900000000001</v>
      </c>
      <c r="X47" s="16">
        <f t="shared" si="93"/>
        <v>315.59</v>
      </c>
    </row>
    <row r="48" ht="20" customHeight="1" spans="1:24">
      <c r="A48" s="22" t="s">
        <v>61</v>
      </c>
      <c r="B48" s="23">
        <f t="shared" si="78"/>
        <v>463</v>
      </c>
      <c r="C48" s="24">
        <f t="shared" si="91"/>
        <v>444.24</v>
      </c>
      <c r="D48" s="25">
        <f t="shared" si="79"/>
        <v>152</v>
      </c>
      <c r="E48" s="24">
        <f t="shared" si="80"/>
        <v>140.4</v>
      </c>
      <c r="F48" s="23">
        <v>29</v>
      </c>
      <c r="G48" s="24">
        <f t="shared" si="81"/>
        <v>31.32</v>
      </c>
      <c r="H48" s="23">
        <v>48</v>
      </c>
      <c r="I48" s="24">
        <f t="shared" si="82"/>
        <v>46.08</v>
      </c>
      <c r="J48" s="23">
        <v>75</v>
      </c>
      <c r="K48" s="24">
        <f t="shared" si="83"/>
        <v>63</v>
      </c>
      <c r="L48" s="25">
        <f t="shared" si="84"/>
        <v>311</v>
      </c>
      <c r="M48" s="24">
        <f t="shared" si="85"/>
        <v>303.84</v>
      </c>
      <c r="N48" s="23">
        <v>126</v>
      </c>
      <c r="O48" s="24">
        <f t="shared" si="86"/>
        <v>136.08</v>
      </c>
      <c r="P48" s="23">
        <v>103</v>
      </c>
      <c r="Q48" s="24">
        <f t="shared" si="87"/>
        <v>98.88</v>
      </c>
      <c r="R48" s="23">
        <v>82</v>
      </c>
      <c r="S48" s="33">
        <f t="shared" si="88"/>
        <v>68.88</v>
      </c>
      <c r="T48" s="24">
        <f t="shared" si="89"/>
        <v>213.24</v>
      </c>
      <c r="U48" s="24">
        <f t="shared" si="90"/>
        <v>213.24</v>
      </c>
      <c r="V48" s="24">
        <v>220.2</v>
      </c>
      <c r="W48" s="16">
        <f t="shared" si="92"/>
        <v>-6.95999999999998</v>
      </c>
      <c r="X48" s="16">
        <f t="shared" si="93"/>
        <v>206.28</v>
      </c>
    </row>
    <row r="49" ht="20" customHeight="1" spans="1:24">
      <c r="A49" s="22" t="s">
        <v>62</v>
      </c>
      <c r="B49" s="23">
        <f t="shared" si="78"/>
        <v>0</v>
      </c>
      <c r="C49" s="24">
        <f t="shared" si="91"/>
        <v>0</v>
      </c>
      <c r="D49" s="25">
        <f t="shared" si="79"/>
        <v>0</v>
      </c>
      <c r="E49" s="24">
        <f t="shared" si="80"/>
        <v>0</v>
      </c>
      <c r="F49" s="23">
        <v>0</v>
      </c>
      <c r="G49" s="24">
        <f t="shared" si="81"/>
        <v>0</v>
      </c>
      <c r="H49" s="23">
        <v>0</v>
      </c>
      <c r="I49" s="24">
        <f t="shared" si="82"/>
        <v>0</v>
      </c>
      <c r="J49" s="23">
        <v>0</v>
      </c>
      <c r="K49" s="24">
        <f t="shared" si="83"/>
        <v>0</v>
      </c>
      <c r="L49" s="25">
        <f t="shared" si="84"/>
        <v>0</v>
      </c>
      <c r="M49" s="24">
        <f t="shared" si="85"/>
        <v>0</v>
      </c>
      <c r="N49" s="23">
        <v>0</v>
      </c>
      <c r="O49" s="24">
        <f t="shared" si="86"/>
        <v>0</v>
      </c>
      <c r="P49" s="23">
        <v>0</v>
      </c>
      <c r="Q49" s="24">
        <f t="shared" si="87"/>
        <v>0</v>
      </c>
      <c r="R49" s="23">
        <v>0</v>
      </c>
      <c r="S49" s="33">
        <f t="shared" si="88"/>
        <v>0</v>
      </c>
      <c r="T49" s="24">
        <f t="shared" si="89"/>
        <v>0</v>
      </c>
      <c r="U49" s="24">
        <f t="shared" si="90"/>
        <v>0</v>
      </c>
      <c r="V49" s="24">
        <v>0</v>
      </c>
      <c r="W49" s="16">
        <f t="shared" si="92"/>
        <v>0</v>
      </c>
      <c r="X49" s="16">
        <f t="shared" si="93"/>
        <v>0</v>
      </c>
    </row>
    <row r="50" ht="20" customHeight="1" spans="1:24">
      <c r="A50" s="22" t="s">
        <v>63</v>
      </c>
      <c r="B50" s="23">
        <f t="shared" si="78"/>
        <v>198</v>
      </c>
      <c r="C50" s="24">
        <f t="shared" si="91"/>
        <v>192.12</v>
      </c>
      <c r="D50" s="25">
        <f t="shared" si="79"/>
        <v>79</v>
      </c>
      <c r="E50" s="24">
        <f t="shared" si="80"/>
        <v>74.04</v>
      </c>
      <c r="F50" s="23">
        <v>15</v>
      </c>
      <c r="G50" s="24">
        <f t="shared" si="81"/>
        <v>16.2</v>
      </c>
      <c r="H50" s="23">
        <v>34</v>
      </c>
      <c r="I50" s="24">
        <f t="shared" si="82"/>
        <v>32.64</v>
      </c>
      <c r="J50" s="23">
        <v>30</v>
      </c>
      <c r="K50" s="24">
        <f t="shared" si="83"/>
        <v>25.2</v>
      </c>
      <c r="L50" s="25">
        <f t="shared" si="84"/>
        <v>119</v>
      </c>
      <c r="M50" s="24">
        <f t="shared" si="85"/>
        <v>118.08</v>
      </c>
      <c r="N50" s="23">
        <v>60</v>
      </c>
      <c r="O50" s="24">
        <f t="shared" si="86"/>
        <v>64.8</v>
      </c>
      <c r="P50" s="23">
        <v>31</v>
      </c>
      <c r="Q50" s="24">
        <f t="shared" si="87"/>
        <v>29.76</v>
      </c>
      <c r="R50" s="23">
        <v>28</v>
      </c>
      <c r="S50" s="33">
        <f t="shared" si="88"/>
        <v>23.52</v>
      </c>
      <c r="T50" s="24">
        <f t="shared" si="89"/>
        <v>92.22</v>
      </c>
      <c r="U50" s="24">
        <f t="shared" si="90"/>
        <v>92.22</v>
      </c>
      <c r="V50" s="24">
        <v>96.6</v>
      </c>
      <c r="W50" s="16">
        <f t="shared" si="92"/>
        <v>-4.38</v>
      </c>
      <c r="X50" s="16">
        <f t="shared" si="93"/>
        <v>87.84</v>
      </c>
    </row>
    <row r="51" s="1" customFormat="1" ht="20" customHeight="1" spans="1:25">
      <c r="A51" s="20" t="s">
        <v>64</v>
      </c>
      <c r="B51" s="21">
        <v>924</v>
      </c>
      <c r="C51" s="16">
        <f t="shared" ref="B51:Y51" si="95">SUM(C52:C55)</f>
        <v>895.8</v>
      </c>
      <c r="D51" s="15">
        <f t="shared" si="95"/>
        <v>394</v>
      </c>
      <c r="E51" s="16">
        <f t="shared" si="95"/>
        <v>375.12</v>
      </c>
      <c r="F51" s="21">
        <v>79</v>
      </c>
      <c r="G51" s="16">
        <f t="shared" si="95"/>
        <v>85.32</v>
      </c>
      <c r="H51" s="21">
        <v>210</v>
      </c>
      <c r="I51" s="16">
        <f t="shared" si="95"/>
        <v>201.6</v>
      </c>
      <c r="J51" s="21">
        <v>105</v>
      </c>
      <c r="K51" s="16">
        <f t="shared" si="95"/>
        <v>88.2</v>
      </c>
      <c r="L51" s="15">
        <f t="shared" si="95"/>
        <v>530</v>
      </c>
      <c r="M51" s="16">
        <f t="shared" si="95"/>
        <v>520.68</v>
      </c>
      <c r="N51" s="21">
        <v>242</v>
      </c>
      <c r="O51" s="16">
        <f t="shared" si="95"/>
        <v>261.36</v>
      </c>
      <c r="P51" s="21">
        <v>145</v>
      </c>
      <c r="Q51" s="16">
        <f t="shared" si="95"/>
        <v>139.2</v>
      </c>
      <c r="R51" s="21">
        <v>143</v>
      </c>
      <c r="S51" s="16">
        <f t="shared" si="95"/>
        <v>120.12</v>
      </c>
      <c r="T51" s="16">
        <f t="shared" si="95"/>
        <v>429.99</v>
      </c>
      <c r="U51" s="16">
        <f t="shared" si="95"/>
        <v>429.99</v>
      </c>
      <c r="V51" s="16">
        <f t="shared" si="95"/>
        <v>448.24</v>
      </c>
      <c r="W51" s="16">
        <f t="shared" si="92"/>
        <v>-18.25</v>
      </c>
      <c r="X51" s="16">
        <f t="shared" si="93"/>
        <v>411.74</v>
      </c>
      <c r="Y51" s="2"/>
    </row>
    <row r="52" s="2" customFormat="1" ht="20" customHeight="1" spans="1:24">
      <c r="A52" s="22" t="s">
        <v>65</v>
      </c>
      <c r="B52" s="23">
        <f t="shared" ref="B52:B55" si="96">D52+L52</f>
        <v>119</v>
      </c>
      <c r="C52" s="24">
        <f t="shared" ref="C52:C55" si="97">E52+M52</f>
        <v>118.2</v>
      </c>
      <c r="D52" s="25">
        <f t="shared" ref="D52:D55" si="98">F52+H52+J52</f>
        <v>59</v>
      </c>
      <c r="E52" s="24">
        <f t="shared" ref="E52:E55" si="99">G52+I52+K52</f>
        <v>57.48</v>
      </c>
      <c r="F52" s="23">
        <v>18</v>
      </c>
      <c r="G52" s="24">
        <f t="shared" ref="G52:G55" si="100">ROUND(F52*900*12/10000,2)</f>
        <v>19.44</v>
      </c>
      <c r="H52" s="23">
        <v>30</v>
      </c>
      <c r="I52" s="24">
        <f t="shared" ref="I52:I55" si="101">ROUND(H52*800*12/10000,2)</f>
        <v>28.8</v>
      </c>
      <c r="J52" s="23">
        <v>11</v>
      </c>
      <c r="K52" s="24">
        <f t="shared" ref="K52:K55" si="102">ROUND(J52*700*12/10000,2)</f>
        <v>9.24</v>
      </c>
      <c r="L52" s="25">
        <f t="shared" ref="L52:L55" si="103">N52+P52+R52</f>
        <v>60</v>
      </c>
      <c r="M52" s="24">
        <f t="shared" ref="M52:M55" si="104">O52+Q52+S52</f>
        <v>60.72</v>
      </c>
      <c r="N52" s="23">
        <v>34</v>
      </c>
      <c r="O52" s="24">
        <f t="shared" ref="O52:O55" si="105">ROUND(N52*900*12/10000,2)</f>
        <v>36.72</v>
      </c>
      <c r="P52" s="23">
        <v>18</v>
      </c>
      <c r="Q52" s="24">
        <f t="shared" ref="Q52:Q55" si="106">ROUND(P52*800*12/10000,2)</f>
        <v>17.28</v>
      </c>
      <c r="R52" s="23">
        <v>8</v>
      </c>
      <c r="S52" s="33">
        <f t="shared" ref="S52:S55" si="107">ROUND(R52*700*12/10000,2)</f>
        <v>6.72</v>
      </c>
      <c r="T52" s="24">
        <f t="shared" ref="T52:T55" si="108">ROUND(C52*0.48,2)</f>
        <v>56.74</v>
      </c>
      <c r="U52" s="24">
        <f t="shared" ref="U52:U55" si="109">T52</f>
        <v>56.74</v>
      </c>
      <c r="V52" s="24">
        <v>59.1</v>
      </c>
      <c r="W52" s="16">
        <f t="shared" si="92"/>
        <v>-2.36</v>
      </c>
      <c r="X52" s="16">
        <f t="shared" si="93"/>
        <v>54.38</v>
      </c>
    </row>
    <row r="53" s="2" customFormat="1" ht="20" customHeight="1" spans="1:24">
      <c r="A53" s="22" t="s">
        <v>66</v>
      </c>
      <c r="B53" s="23">
        <f t="shared" si="96"/>
        <v>148</v>
      </c>
      <c r="C53" s="24">
        <f t="shared" si="97"/>
        <v>145.92</v>
      </c>
      <c r="D53" s="25">
        <f t="shared" si="98"/>
        <v>59</v>
      </c>
      <c r="E53" s="24">
        <f t="shared" si="99"/>
        <v>58.32</v>
      </c>
      <c r="F53" s="23">
        <v>23</v>
      </c>
      <c r="G53" s="24">
        <f t="shared" si="100"/>
        <v>24.84</v>
      </c>
      <c r="H53" s="23">
        <v>27</v>
      </c>
      <c r="I53" s="24">
        <f t="shared" si="101"/>
        <v>25.92</v>
      </c>
      <c r="J53" s="23">
        <v>9</v>
      </c>
      <c r="K53" s="24">
        <f t="shared" si="102"/>
        <v>7.56</v>
      </c>
      <c r="L53" s="25">
        <f t="shared" si="103"/>
        <v>89</v>
      </c>
      <c r="M53" s="24">
        <f t="shared" si="104"/>
        <v>87.6</v>
      </c>
      <c r="N53" s="23">
        <v>48</v>
      </c>
      <c r="O53" s="24">
        <f t="shared" si="105"/>
        <v>51.84</v>
      </c>
      <c r="P53" s="23">
        <v>11</v>
      </c>
      <c r="Q53" s="24">
        <f t="shared" si="106"/>
        <v>10.56</v>
      </c>
      <c r="R53" s="23">
        <v>30</v>
      </c>
      <c r="S53" s="33">
        <f t="shared" si="107"/>
        <v>25.2</v>
      </c>
      <c r="T53" s="24">
        <f t="shared" si="108"/>
        <v>70.04</v>
      </c>
      <c r="U53" s="24">
        <f t="shared" si="109"/>
        <v>70.04</v>
      </c>
      <c r="V53" s="24">
        <v>74.76</v>
      </c>
      <c r="W53" s="16">
        <f t="shared" si="92"/>
        <v>-4.72</v>
      </c>
      <c r="X53" s="16">
        <f t="shared" si="93"/>
        <v>65.32</v>
      </c>
    </row>
    <row r="54" ht="20" customHeight="1" spans="1:24">
      <c r="A54" s="22" t="s">
        <v>67</v>
      </c>
      <c r="B54" s="23">
        <f t="shared" si="96"/>
        <v>336</v>
      </c>
      <c r="C54" s="24">
        <f t="shared" si="97"/>
        <v>326.16</v>
      </c>
      <c r="D54" s="25">
        <f t="shared" si="98"/>
        <v>109</v>
      </c>
      <c r="E54" s="24">
        <f t="shared" si="99"/>
        <v>103.44</v>
      </c>
      <c r="F54" s="23">
        <v>20</v>
      </c>
      <c r="G54" s="24">
        <f t="shared" si="100"/>
        <v>21.6</v>
      </c>
      <c r="H54" s="23">
        <v>59</v>
      </c>
      <c r="I54" s="24">
        <f t="shared" si="101"/>
        <v>56.64</v>
      </c>
      <c r="J54" s="23">
        <v>30</v>
      </c>
      <c r="K54" s="24">
        <f t="shared" si="102"/>
        <v>25.2</v>
      </c>
      <c r="L54" s="25">
        <f t="shared" si="103"/>
        <v>227</v>
      </c>
      <c r="M54" s="24">
        <f t="shared" si="104"/>
        <v>222.72</v>
      </c>
      <c r="N54" s="23">
        <v>109</v>
      </c>
      <c r="O54" s="24">
        <f t="shared" si="105"/>
        <v>117.72</v>
      </c>
      <c r="P54" s="23">
        <v>49</v>
      </c>
      <c r="Q54" s="24">
        <f t="shared" si="106"/>
        <v>47.04</v>
      </c>
      <c r="R54" s="23">
        <v>69</v>
      </c>
      <c r="S54" s="33">
        <f t="shared" si="107"/>
        <v>57.96</v>
      </c>
      <c r="T54" s="24">
        <f t="shared" si="108"/>
        <v>156.56</v>
      </c>
      <c r="U54" s="24">
        <f t="shared" si="109"/>
        <v>156.56</v>
      </c>
      <c r="V54" s="24">
        <v>162.03</v>
      </c>
      <c r="W54" s="16">
        <f t="shared" si="92"/>
        <v>-5.47</v>
      </c>
      <c r="X54" s="16">
        <f t="shared" si="93"/>
        <v>151.09</v>
      </c>
    </row>
    <row r="55" ht="20" customHeight="1" spans="1:24">
      <c r="A55" s="22" t="s">
        <v>68</v>
      </c>
      <c r="B55" s="23">
        <f t="shared" si="96"/>
        <v>321</v>
      </c>
      <c r="C55" s="24">
        <f t="shared" si="97"/>
        <v>305.52</v>
      </c>
      <c r="D55" s="25">
        <f t="shared" si="98"/>
        <v>167</v>
      </c>
      <c r="E55" s="24">
        <f t="shared" si="99"/>
        <v>155.88</v>
      </c>
      <c r="F55" s="23">
        <v>18</v>
      </c>
      <c r="G55" s="24">
        <f t="shared" si="100"/>
        <v>19.44</v>
      </c>
      <c r="H55" s="23">
        <v>94</v>
      </c>
      <c r="I55" s="24">
        <f t="shared" si="101"/>
        <v>90.24</v>
      </c>
      <c r="J55" s="23">
        <v>55</v>
      </c>
      <c r="K55" s="24">
        <f t="shared" si="102"/>
        <v>46.2</v>
      </c>
      <c r="L55" s="25">
        <f t="shared" si="103"/>
        <v>154</v>
      </c>
      <c r="M55" s="24">
        <f t="shared" si="104"/>
        <v>149.64</v>
      </c>
      <c r="N55" s="23">
        <v>51</v>
      </c>
      <c r="O55" s="24">
        <f t="shared" si="105"/>
        <v>55.08</v>
      </c>
      <c r="P55" s="23">
        <v>67</v>
      </c>
      <c r="Q55" s="24">
        <f t="shared" si="106"/>
        <v>64.32</v>
      </c>
      <c r="R55" s="23">
        <v>36</v>
      </c>
      <c r="S55" s="33">
        <f t="shared" si="107"/>
        <v>30.24</v>
      </c>
      <c r="T55" s="24">
        <f t="shared" si="108"/>
        <v>146.65</v>
      </c>
      <c r="U55" s="24">
        <f t="shared" si="109"/>
        <v>146.65</v>
      </c>
      <c r="V55" s="24">
        <v>152.35</v>
      </c>
      <c r="W55" s="16">
        <f t="shared" si="92"/>
        <v>-5.69999999999999</v>
      </c>
      <c r="X55" s="16">
        <f t="shared" si="93"/>
        <v>140.95</v>
      </c>
    </row>
    <row r="56" s="1" customFormat="1" ht="20" customHeight="1" spans="1:25">
      <c r="A56" s="20" t="s">
        <v>69</v>
      </c>
      <c r="B56" s="21">
        <f>SUM(B57:B63)</f>
        <v>1808</v>
      </c>
      <c r="C56" s="16">
        <f t="shared" ref="B56:Y56" si="110">SUM(C57:C63)</f>
        <v>1751.28</v>
      </c>
      <c r="D56" s="15">
        <f t="shared" si="110"/>
        <v>621</v>
      </c>
      <c r="E56" s="16">
        <f t="shared" si="110"/>
        <v>596.04</v>
      </c>
      <c r="F56" s="21">
        <f t="shared" si="110"/>
        <v>167</v>
      </c>
      <c r="G56" s="16">
        <f t="shared" si="110"/>
        <v>180.36</v>
      </c>
      <c r="H56" s="21">
        <f t="shared" si="110"/>
        <v>286</v>
      </c>
      <c r="I56" s="16">
        <f t="shared" si="110"/>
        <v>274.56</v>
      </c>
      <c r="J56" s="21">
        <f t="shared" si="110"/>
        <v>168</v>
      </c>
      <c r="K56" s="16">
        <f t="shared" si="110"/>
        <v>141.12</v>
      </c>
      <c r="L56" s="15">
        <f t="shared" si="110"/>
        <v>1187</v>
      </c>
      <c r="M56" s="16">
        <f t="shared" si="110"/>
        <v>1155.24</v>
      </c>
      <c r="N56" s="21">
        <f t="shared" si="110"/>
        <v>500</v>
      </c>
      <c r="O56" s="16">
        <f t="shared" si="110"/>
        <v>540</v>
      </c>
      <c r="P56" s="21">
        <f t="shared" si="110"/>
        <v>318</v>
      </c>
      <c r="Q56" s="16">
        <f t="shared" si="110"/>
        <v>305.28</v>
      </c>
      <c r="R56" s="21">
        <f t="shared" si="110"/>
        <v>369</v>
      </c>
      <c r="S56" s="16">
        <f t="shared" si="110"/>
        <v>309.96</v>
      </c>
      <c r="T56" s="16">
        <f t="shared" si="110"/>
        <v>840.61</v>
      </c>
      <c r="U56" s="16">
        <f t="shared" si="110"/>
        <v>840.61</v>
      </c>
      <c r="V56" s="16">
        <f t="shared" si="110"/>
        <v>876.11</v>
      </c>
      <c r="W56" s="16">
        <f t="shared" si="92"/>
        <v>-35.5</v>
      </c>
      <c r="X56" s="16">
        <f t="shared" si="93"/>
        <v>805.11</v>
      </c>
      <c r="Y56" s="2"/>
    </row>
    <row r="57" s="2" customFormat="1" ht="20" customHeight="1" spans="1:24">
      <c r="A57" s="22" t="s">
        <v>70</v>
      </c>
      <c r="B57" s="23">
        <f t="shared" ref="B57:B63" si="111">D57+L57</f>
        <v>221</v>
      </c>
      <c r="C57" s="24">
        <f t="shared" ref="C57:C63" si="112">E57+M57</f>
        <v>218.52</v>
      </c>
      <c r="D57" s="25">
        <f t="shared" ref="D57:D63" si="113">F57+H57+J57</f>
        <v>92</v>
      </c>
      <c r="E57" s="24">
        <f t="shared" ref="E57:E63" si="114">G57+I57+K57</f>
        <v>91.32</v>
      </c>
      <c r="F57" s="23">
        <v>38</v>
      </c>
      <c r="G57" s="24">
        <f t="shared" ref="G57:G63" si="115">ROUND(F57*900*12/10000,2)</f>
        <v>41.04</v>
      </c>
      <c r="H57" s="23">
        <v>41</v>
      </c>
      <c r="I57" s="24">
        <f t="shared" ref="I57:I63" si="116">ROUND(H57*800*12/10000,2)</f>
        <v>39.36</v>
      </c>
      <c r="J57" s="23">
        <v>13</v>
      </c>
      <c r="K57" s="24">
        <f t="shared" ref="K57:K63" si="117">ROUND(J57*700*12/10000,2)</f>
        <v>10.92</v>
      </c>
      <c r="L57" s="25">
        <f t="shared" ref="L57:L63" si="118">N57+P57+R57</f>
        <v>129</v>
      </c>
      <c r="M57" s="24">
        <f t="shared" ref="M57:M63" si="119">O57+Q57+S57</f>
        <v>127.2</v>
      </c>
      <c r="N57" s="23">
        <v>58</v>
      </c>
      <c r="O57" s="24">
        <f t="shared" ref="O57:O63" si="120">ROUND(N57*900*12/10000,2)</f>
        <v>62.64</v>
      </c>
      <c r="P57" s="23">
        <v>41</v>
      </c>
      <c r="Q57" s="24">
        <f t="shared" ref="Q57:Q63" si="121">ROUND(P57*800*12/10000,2)</f>
        <v>39.36</v>
      </c>
      <c r="R57" s="23">
        <v>30</v>
      </c>
      <c r="S57" s="33">
        <f t="shared" ref="S57:S63" si="122">ROUND(R57*700*12/10000,2)</f>
        <v>25.2</v>
      </c>
      <c r="T57" s="24">
        <f t="shared" ref="T57:T63" si="123">ROUND(C57*0.48,2)</f>
        <v>104.89</v>
      </c>
      <c r="U57" s="24">
        <f t="shared" ref="U57:U63" si="124">T57</f>
        <v>104.89</v>
      </c>
      <c r="V57" s="24">
        <v>109.9</v>
      </c>
      <c r="W57" s="16">
        <f t="shared" si="92"/>
        <v>-5.01000000000001</v>
      </c>
      <c r="X57" s="16">
        <f t="shared" si="93"/>
        <v>99.88</v>
      </c>
    </row>
    <row r="58" ht="20" customHeight="1" spans="1:24">
      <c r="A58" s="22" t="s">
        <v>71</v>
      </c>
      <c r="B58" s="23">
        <f t="shared" si="111"/>
        <v>569</v>
      </c>
      <c r="C58" s="24">
        <f t="shared" si="112"/>
        <v>544.32</v>
      </c>
      <c r="D58" s="25">
        <f t="shared" si="113"/>
        <v>187</v>
      </c>
      <c r="E58" s="24">
        <f t="shared" si="114"/>
        <v>177.24</v>
      </c>
      <c r="F58" s="23">
        <v>50</v>
      </c>
      <c r="G58" s="24">
        <f t="shared" si="115"/>
        <v>54</v>
      </c>
      <c r="H58" s="23">
        <v>68</v>
      </c>
      <c r="I58" s="24">
        <f t="shared" si="116"/>
        <v>65.28</v>
      </c>
      <c r="J58" s="23">
        <v>69</v>
      </c>
      <c r="K58" s="24">
        <f t="shared" si="117"/>
        <v>57.96</v>
      </c>
      <c r="L58" s="25">
        <f t="shared" si="118"/>
        <v>382</v>
      </c>
      <c r="M58" s="24">
        <f t="shared" si="119"/>
        <v>367.08</v>
      </c>
      <c r="N58" s="23">
        <v>152</v>
      </c>
      <c r="O58" s="24">
        <f t="shared" si="120"/>
        <v>164.16</v>
      </c>
      <c r="P58" s="23">
        <v>81</v>
      </c>
      <c r="Q58" s="24">
        <f t="shared" si="121"/>
        <v>77.76</v>
      </c>
      <c r="R58" s="23">
        <v>149</v>
      </c>
      <c r="S58" s="33">
        <f t="shared" si="122"/>
        <v>125.16</v>
      </c>
      <c r="T58" s="24">
        <f t="shared" si="123"/>
        <v>261.27</v>
      </c>
      <c r="U58" s="24">
        <f t="shared" si="124"/>
        <v>261.27</v>
      </c>
      <c r="V58" s="24">
        <v>272.74</v>
      </c>
      <c r="W58" s="16">
        <f t="shared" si="92"/>
        <v>-11.47</v>
      </c>
      <c r="X58" s="16">
        <f t="shared" si="93"/>
        <v>249.8</v>
      </c>
    </row>
    <row r="59" ht="20" customHeight="1" spans="1:24">
      <c r="A59" s="22" t="s">
        <v>72</v>
      </c>
      <c r="B59" s="23">
        <f t="shared" si="111"/>
        <v>480</v>
      </c>
      <c r="C59" s="24">
        <f t="shared" si="112"/>
        <v>466.2</v>
      </c>
      <c r="D59" s="25">
        <f t="shared" si="113"/>
        <v>176</v>
      </c>
      <c r="E59" s="24">
        <f t="shared" si="114"/>
        <v>169.2</v>
      </c>
      <c r="F59" s="23">
        <v>40</v>
      </c>
      <c r="G59" s="24">
        <f t="shared" si="115"/>
        <v>43.2</v>
      </c>
      <c r="H59" s="23">
        <v>98</v>
      </c>
      <c r="I59" s="24">
        <f t="shared" si="116"/>
        <v>94.08</v>
      </c>
      <c r="J59" s="23">
        <v>38</v>
      </c>
      <c r="K59" s="24">
        <f t="shared" si="117"/>
        <v>31.92</v>
      </c>
      <c r="L59" s="25">
        <f t="shared" si="118"/>
        <v>304</v>
      </c>
      <c r="M59" s="24">
        <f t="shared" si="119"/>
        <v>297</v>
      </c>
      <c r="N59" s="23">
        <v>127</v>
      </c>
      <c r="O59" s="24">
        <f t="shared" si="120"/>
        <v>137.16</v>
      </c>
      <c r="P59" s="23">
        <v>93</v>
      </c>
      <c r="Q59" s="24">
        <f t="shared" si="121"/>
        <v>89.28</v>
      </c>
      <c r="R59" s="23">
        <v>84</v>
      </c>
      <c r="S59" s="33">
        <f t="shared" si="122"/>
        <v>70.56</v>
      </c>
      <c r="T59" s="24">
        <f t="shared" si="123"/>
        <v>223.78</v>
      </c>
      <c r="U59" s="24">
        <f t="shared" si="124"/>
        <v>223.78</v>
      </c>
      <c r="V59" s="24">
        <v>232.19</v>
      </c>
      <c r="W59" s="16">
        <f t="shared" si="92"/>
        <v>-8.41</v>
      </c>
      <c r="X59" s="16">
        <f t="shared" si="93"/>
        <v>215.37</v>
      </c>
    </row>
    <row r="60" ht="20" customHeight="1" spans="1:24">
      <c r="A60" s="22" t="s">
        <v>73</v>
      </c>
      <c r="B60" s="23">
        <f t="shared" si="111"/>
        <v>17</v>
      </c>
      <c r="C60" s="24">
        <f t="shared" si="112"/>
        <v>15.36</v>
      </c>
      <c r="D60" s="25">
        <f t="shared" si="113"/>
        <v>9</v>
      </c>
      <c r="E60" s="24">
        <f t="shared" si="114"/>
        <v>8.04</v>
      </c>
      <c r="F60" s="23">
        <v>0</v>
      </c>
      <c r="G60" s="24">
        <f t="shared" si="115"/>
        <v>0</v>
      </c>
      <c r="H60" s="23">
        <v>4</v>
      </c>
      <c r="I60" s="24">
        <f t="shared" si="116"/>
        <v>3.84</v>
      </c>
      <c r="J60" s="23">
        <v>5</v>
      </c>
      <c r="K60" s="24">
        <f t="shared" si="117"/>
        <v>4.2</v>
      </c>
      <c r="L60" s="25">
        <f t="shared" si="118"/>
        <v>8</v>
      </c>
      <c r="M60" s="24">
        <f t="shared" si="119"/>
        <v>7.32</v>
      </c>
      <c r="N60" s="23">
        <v>1</v>
      </c>
      <c r="O60" s="24">
        <f t="shared" si="120"/>
        <v>1.08</v>
      </c>
      <c r="P60" s="23">
        <v>3</v>
      </c>
      <c r="Q60" s="24">
        <f t="shared" si="121"/>
        <v>2.88</v>
      </c>
      <c r="R60" s="23">
        <v>4</v>
      </c>
      <c r="S60" s="33">
        <f t="shared" si="122"/>
        <v>3.36</v>
      </c>
      <c r="T60" s="24">
        <f t="shared" si="123"/>
        <v>7.37</v>
      </c>
      <c r="U60" s="24">
        <f t="shared" si="124"/>
        <v>7.37</v>
      </c>
      <c r="V60" s="24">
        <v>7.37</v>
      </c>
      <c r="W60" s="16">
        <f t="shared" si="92"/>
        <v>0</v>
      </c>
      <c r="X60" s="16">
        <f t="shared" si="93"/>
        <v>7.37</v>
      </c>
    </row>
    <row r="61" ht="20" customHeight="1" spans="1:24">
      <c r="A61" s="22" t="s">
        <v>74</v>
      </c>
      <c r="B61" s="23">
        <f t="shared" si="111"/>
        <v>40</v>
      </c>
      <c r="C61" s="24">
        <f t="shared" si="112"/>
        <v>38.4</v>
      </c>
      <c r="D61" s="25">
        <f t="shared" si="113"/>
        <v>14</v>
      </c>
      <c r="E61" s="24">
        <f t="shared" si="114"/>
        <v>13.2</v>
      </c>
      <c r="F61" s="23">
        <v>2</v>
      </c>
      <c r="G61" s="24">
        <f t="shared" si="115"/>
        <v>2.16</v>
      </c>
      <c r="H61" s="23">
        <v>8</v>
      </c>
      <c r="I61" s="24">
        <f t="shared" si="116"/>
        <v>7.68</v>
      </c>
      <c r="J61" s="23">
        <v>4</v>
      </c>
      <c r="K61" s="24">
        <f t="shared" si="117"/>
        <v>3.36</v>
      </c>
      <c r="L61" s="25">
        <f t="shared" si="118"/>
        <v>26</v>
      </c>
      <c r="M61" s="24">
        <f t="shared" si="119"/>
        <v>25.2</v>
      </c>
      <c r="N61" s="23">
        <v>10</v>
      </c>
      <c r="O61" s="24">
        <f t="shared" si="120"/>
        <v>10.8</v>
      </c>
      <c r="P61" s="23">
        <v>8</v>
      </c>
      <c r="Q61" s="24">
        <f t="shared" si="121"/>
        <v>7.68</v>
      </c>
      <c r="R61" s="23">
        <v>8</v>
      </c>
      <c r="S61" s="33">
        <f t="shared" si="122"/>
        <v>6.72</v>
      </c>
      <c r="T61" s="24">
        <f t="shared" si="123"/>
        <v>18.43</v>
      </c>
      <c r="U61" s="24">
        <f t="shared" si="124"/>
        <v>18.43</v>
      </c>
      <c r="V61" s="24">
        <v>19.47</v>
      </c>
      <c r="W61" s="16">
        <f t="shared" si="92"/>
        <v>-1.04</v>
      </c>
      <c r="X61" s="16">
        <f t="shared" si="93"/>
        <v>17.39</v>
      </c>
    </row>
    <row r="62" ht="20" customHeight="1" spans="1:24">
      <c r="A62" s="22" t="s">
        <v>75</v>
      </c>
      <c r="B62" s="23">
        <f t="shared" si="111"/>
        <v>221</v>
      </c>
      <c r="C62" s="24">
        <f t="shared" si="112"/>
        <v>212.52</v>
      </c>
      <c r="D62" s="25">
        <f t="shared" si="113"/>
        <v>62</v>
      </c>
      <c r="E62" s="24">
        <f t="shared" si="114"/>
        <v>59.76</v>
      </c>
      <c r="F62" s="23">
        <v>18</v>
      </c>
      <c r="G62" s="24">
        <f t="shared" si="115"/>
        <v>19.44</v>
      </c>
      <c r="H62" s="23">
        <v>28</v>
      </c>
      <c r="I62" s="24">
        <f t="shared" si="116"/>
        <v>26.88</v>
      </c>
      <c r="J62" s="23">
        <v>16</v>
      </c>
      <c r="K62" s="24">
        <f t="shared" si="117"/>
        <v>13.44</v>
      </c>
      <c r="L62" s="25">
        <f t="shared" si="118"/>
        <v>159</v>
      </c>
      <c r="M62" s="24">
        <f t="shared" si="119"/>
        <v>152.76</v>
      </c>
      <c r="N62" s="23">
        <v>55</v>
      </c>
      <c r="O62" s="24">
        <f t="shared" si="120"/>
        <v>59.4</v>
      </c>
      <c r="P62" s="23">
        <v>50</v>
      </c>
      <c r="Q62" s="24">
        <f t="shared" si="121"/>
        <v>48</v>
      </c>
      <c r="R62" s="23">
        <v>54</v>
      </c>
      <c r="S62" s="33">
        <f t="shared" si="122"/>
        <v>45.36</v>
      </c>
      <c r="T62" s="24">
        <f t="shared" si="123"/>
        <v>102.01</v>
      </c>
      <c r="U62" s="24">
        <f t="shared" si="124"/>
        <v>102.01</v>
      </c>
      <c r="V62" s="24">
        <v>104.49</v>
      </c>
      <c r="W62" s="16">
        <f t="shared" si="92"/>
        <v>-2.47999999999999</v>
      </c>
      <c r="X62" s="16">
        <f t="shared" si="93"/>
        <v>99.53</v>
      </c>
    </row>
    <row r="63" ht="20" customHeight="1" spans="1:24">
      <c r="A63" s="22" t="s">
        <v>76</v>
      </c>
      <c r="B63" s="23">
        <f t="shared" si="111"/>
        <v>260</v>
      </c>
      <c r="C63" s="24">
        <f t="shared" si="112"/>
        <v>255.96</v>
      </c>
      <c r="D63" s="25">
        <f t="shared" si="113"/>
        <v>81</v>
      </c>
      <c r="E63" s="24">
        <f t="shared" si="114"/>
        <v>77.28</v>
      </c>
      <c r="F63" s="23">
        <v>19</v>
      </c>
      <c r="G63" s="24">
        <f t="shared" si="115"/>
        <v>20.52</v>
      </c>
      <c r="H63" s="23">
        <v>39</v>
      </c>
      <c r="I63" s="24">
        <f t="shared" si="116"/>
        <v>37.44</v>
      </c>
      <c r="J63" s="23">
        <v>23</v>
      </c>
      <c r="K63" s="24">
        <f t="shared" si="117"/>
        <v>19.32</v>
      </c>
      <c r="L63" s="25">
        <f t="shared" si="118"/>
        <v>179</v>
      </c>
      <c r="M63" s="24">
        <f t="shared" si="119"/>
        <v>178.68</v>
      </c>
      <c r="N63" s="23">
        <v>97</v>
      </c>
      <c r="O63" s="24">
        <f t="shared" si="120"/>
        <v>104.76</v>
      </c>
      <c r="P63" s="23">
        <v>42</v>
      </c>
      <c r="Q63" s="24">
        <f t="shared" si="121"/>
        <v>40.32</v>
      </c>
      <c r="R63" s="23">
        <v>40</v>
      </c>
      <c r="S63" s="33">
        <f t="shared" si="122"/>
        <v>33.6</v>
      </c>
      <c r="T63" s="24">
        <f t="shared" si="123"/>
        <v>122.86</v>
      </c>
      <c r="U63" s="24">
        <f t="shared" si="124"/>
        <v>122.86</v>
      </c>
      <c r="V63" s="24">
        <v>129.95</v>
      </c>
      <c r="W63" s="16">
        <f t="shared" si="92"/>
        <v>-7.08999999999999</v>
      </c>
      <c r="X63" s="16">
        <f t="shared" si="93"/>
        <v>115.77</v>
      </c>
    </row>
    <row r="64" s="1" customFormat="1" ht="20" customHeight="1" spans="1:25">
      <c r="A64" s="20" t="s">
        <v>77</v>
      </c>
      <c r="B64" s="21">
        <v>1814</v>
      </c>
      <c r="C64" s="16">
        <f>SUM(C65:C67)</f>
        <v>1803.24</v>
      </c>
      <c r="D64" s="15">
        <f>SUM(D65:D67)</f>
        <v>656</v>
      </c>
      <c r="E64" s="16">
        <f>SUM(E65:E67)</f>
        <v>624.24</v>
      </c>
      <c r="F64" s="21">
        <v>148</v>
      </c>
      <c r="G64" s="16">
        <f>SUM(G65:G67)</f>
        <v>159.84</v>
      </c>
      <c r="H64" s="21">
        <v>314</v>
      </c>
      <c r="I64" s="16">
        <f t="shared" ref="H64:Y64" si="125">SUM(I65:I67)</f>
        <v>301.44</v>
      </c>
      <c r="J64" s="21">
        <v>194</v>
      </c>
      <c r="K64" s="16">
        <f t="shared" si="125"/>
        <v>162.96</v>
      </c>
      <c r="L64" s="15">
        <f t="shared" si="125"/>
        <v>1158</v>
      </c>
      <c r="M64" s="16">
        <f t="shared" si="125"/>
        <v>1179</v>
      </c>
      <c r="N64" s="21">
        <v>764</v>
      </c>
      <c r="O64" s="16">
        <f t="shared" si="125"/>
        <v>825.12</v>
      </c>
      <c r="P64" s="21">
        <v>191</v>
      </c>
      <c r="Q64" s="16">
        <f t="shared" si="125"/>
        <v>183.36</v>
      </c>
      <c r="R64" s="21">
        <v>203</v>
      </c>
      <c r="S64" s="16">
        <f t="shared" si="125"/>
        <v>170.52</v>
      </c>
      <c r="T64" s="16">
        <f t="shared" si="125"/>
        <v>865.55</v>
      </c>
      <c r="U64" s="16">
        <f t="shared" si="125"/>
        <v>865.55</v>
      </c>
      <c r="V64" s="16">
        <f t="shared" si="125"/>
        <v>905.93</v>
      </c>
      <c r="W64" s="16">
        <f t="shared" si="92"/>
        <v>-40.38</v>
      </c>
      <c r="X64" s="16">
        <f t="shared" si="93"/>
        <v>825.17</v>
      </c>
      <c r="Y64" s="2"/>
    </row>
    <row r="65" ht="20" customHeight="1" spans="1:24">
      <c r="A65" s="22" t="s">
        <v>78</v>
      </c>
      <c r="B65" s="23">
        <f t="shared" ref="B65:B67" si="126">D65+L65</f>
        <v>801</v>
      </c>
      <c r="C65" s="24">
        <f>E65+M65</f>
        <v>800.4</v>
      </c>
      <c r="D65" s="25">
        <f>F65+H65+J65</f>
        <v>362</v>
      </c>
      <c r="E65" s="24">
        <f>G65+I65+K65</f>
        <v>349.32</v>
      </c>
      <c r="F65" s="23">
        <v>107</v>
      </c>
      <c r="G65" s="24">
        <f>ROUND(F65*900*12/10000,2)</f>
        <v>115.56</v>
      </c>
      <c r="H65" s="23">
        <v>163</v>
      </c>
      <c r="I65" s="24">
        <f>ROUND(H65*800*12/10000,2)</f>
        <v>156.48</v>
      </c>
      <c r="J65" s="23">
        <v>92</v>
      </c>
      <c r="K65" s="24">
        <f>ROUND(J65*700*12/10000,2)</f>
        <v>77.28</v>
      </c>
      <c r="L65" s="25">
        <f>N65+P65+R65</f>
        <v>439</v>
      </c>
      <c r="M65" s="24">
        <f>O65+Q65+S65</f>
        <v>451.08</v>
      </c>
      <c r="N65" s="23">
        <v>306</v>
      </c>
      <c r="O65" s="24">
        <f>ROUND(N65*900*12/10000,2)</f>
        <v>330.48</v>
      </c>
      <c r="P65" s="23">
        <v>74</v>
      </c>
      <c r="Q65" s="24">
        <f>ROUND(P65*800*12/10000,2)</f>
        <v>71.04</v>
      </c>
      <c r="R65" s="23">
        <v>59</v>
      </c>
      <c r="S65" s="33">
        <f>ROUND(R65*700*12/10000,2)</f>
        <v>49.56</v>
      </c>
      <c r="T65" s="24">
        <f>ROUND(C65*0.48,2)</f>
        <v>384.19</v>
      </c>
      <c r="U65" s="24">
        <f>T65</f>
        <v>384.19</v>
      </c>
      <c r="V65" s="24">
        <v>403.6</v>
      </c>
      <c r="W65" s="16">
        <f t="shared" si="92"/>
        <v>-19.41</v>
      </c>
      <c r="X65" s="16">
        <f t="shared" si="93"/>
        <v>364.78</v>
      </c>
    </row>
    <row r="66" ht="20" customHeight="1" spans="1:24">
      <c r="A66" s="22" t="s">
        <v>79</v>
      </c>
      <c r="B66" s="23">
        <f t="shared" si="126"/>
        <v>324</v>
      </c>
      <c r="C66" s="24">
        <f>E66+M66</f>
        <v>305.76</v>
      </c>
      <c r="D66" s="25">
        <f>F66+H66+J66</f>
        <v>103</v>
      </c>
      <c r="E66" s="24">
        <f>G66+I66+K66</f>
        <v>94.32</v>
      </c>
      <c r="F66" s="23">
        <v>10</v>
      </c>
      <c r="G66" s="24">
        <f>ROUND(F66*900*12/10000,2)</f>
        <v>10.8</v>
      </c>
      <c r="H66" s="23">
        <v>45</v>
      </c>
      <c r="I66" s="24">
        <f>ROUND(H66*800*12/10000,2)</f>
        <v>43.2</v>
      </c>
      <c r="J66" s="23">
        <v>48</v>
      </c>
      <c r="K66" s="24">
        <f>ROUND(J66*700*12/10000,2)</f>
        <v>40.32</v>
      </c>
      <c r="L66" s="25">
        <f>N66+P66+R66</f>
        <v>221</v>
      </c>
      <c r="M66" s="24">
        <f>O66+Q66+S66</f>
        <v>211.44</v>
      </c>
      <c r="N66" s="23">
        <v>89</v>
      </c>
      <c r="O66" s="24">
        <f>ROUND(N66*900*12/10000,2)</f>
        <v>96.12</v>
      </c>
      <c r="P66" s="23">
        <v>37</v>
      </c>
      <c r="Q66" s="24">
        <f>ROUND(P66*800*12/10000,2)</f>
        <v>35.52</v>
      </c>
      <c r="R66" s="23">
        <v>95</v>
      </c>
      <c r="S66" s="33">
        <f>ROUND(R66*700*12/10000,2)</f>
        <v>79.8</v>
      </c>
      <c r="T66" s="24">
        <f>ROUND(C66*0.48,2)</f>
        <v>146.76</v>
      </c>
      <c r="U66" s="24">
        <f>T66</f>
        <v>146.76</v>
      </c>
      <c r="V66" s="24">
        <v>151.49</v>
      </c>
      <c r="W66" s="16">
        <f t="shared" si="92"/>
        <v>-4.73000000000002</v>
      </c>
      <c r="X66" s="16">
        <f t="shared" si="93"/>
        <v>142.03</v>
      </c>
    </row>
    <row r="67" s="2" customFormat="1" ht="20" customHeight="1" spans="1:24">
      <c r="A67" s="22" t="s">
        <v>80</v>
      </c>
      <c r="B67" s="23">
        <f t="shared" si="126"/>
        <v>689</v>
      </c>
      <c r="C67" s="24">
        <f>E67+M67</f>
        <v>697.08</v>
      </c>
      <c r="D67" s="25">
        <f>F67+H67+J67</f>
        <v>191</v>
      </c>
      <c r="E67" s="24">
        <f>G67+I67+K67</f>
        <v>180.6</v>
      </c>
      <c r="F67" s="23">
        <v>31</v>
      </c>
      <c r="G67" s="24">
        <f>ROUND(F67*900*12/10000,2)</f>
        <v>33.48</v>
      </c>
      <c r="H67" s="23">
        <v>106</v>
      </c>
      <c r="I67" s="24">
        <f>ROUND(H67*800*12/10000,2)</f>
        <v>101.76</v>
      </c>
      <c r="J67" s="23">
        <v>54</v>
      </c>
      <c r="K67" s="24">
        <f>ROUND(J67*700*12/10000,2)</f>
        <v>45.36</v>
      </c>
      <c r="L67" s="25">
        <v>498</v>
      </c>
      <c r="M67" s="24">
        <f>O67+Q67+S67</f>
        <v>516.48</v>
      </c>
      <c r="N67" s="23">
        <v>369</v>
      </c>
      <c r="O67" s="24">
        <f>ROUND(N67*900*12/10000,2)</f>
        <v>398.52</v>
      </c>
      <c r="P67" s="23">
        <v>80</v>
      </c>
      <c r="Q67" s="24">
        <f>ROUND(P67*800*12/10000,2)</f>
        <v>76.8</v>
      </c>
      <c r="R67" s="23">
        <v>49</v>
      </c>
      <c r="S67" s="33">
        <f>ROUND(R67*700*12/10000,2)</f>
        <v>41.16</v>
      </c>
      <c r="T67" s="24">
        <f>ROUND(C67*0.48,2)</f>
        <v>334.6</v>
      </c>
      <c r="U67" s="24">
        <f>T67</f>
        <v>334.6</v>
      </c>
      <c r="V67" s="24">
        <v>350.84</v>
      </c>
      <c r="W67" s="16">
        <f t="shared" si="92"/>
        <v>-16.24</v>
      </c>
      <c r="X67" s="16">
        <f t="shared" si="93"/>
        <v>318.36</v>
      </c>
    </row>
    <row r="68" s="1" customFormat="1" ht="20" customHeight="1" spans="1:25">
      <c r="A68" s="20" t="s">
        <v>81</v>
      </c>
      <c r="B68" s="21">
        <f>SUM(B69:B72)</f>
        <v>1217</v>
      </c>
      <c r="C68" s="16">
        <f t="shared" ref="B68:Y68" si="127">SUM(C69:C72)</f>
        <v>1159.92</v>
      </c>
      <c r="D68" s="15">
        <f t="shared" si="127"/>
        <v>542</v>
      </c>
      <c r="E68" s="16">
        <f t="shared" si="127"/>
        <v>502.92</v>
      </c>
      <c r="F68" s="21">
        <f t="shared" si="127"/>
        <v>88</v>
      </c>
      <c r="G68" s="16">
        <f t="shared" si="127"/>
        <v>95.04</v>
      </c>
      <c r="H68" s="21">
        <f t="shared" si="127"/>
        <v>221</v>
      </c>
      <c r="I68" s="16">
        <f t="shared" si="127"/>
        <v>212.16</v>
      </c>
      <c r="J68" s="21">
        <f t="shared" si="127"/>
        <v>233</v>
      </c>
      <c r="K68" s="16">
        <f t="shared" si="127"/>
        <v>195.72</v>
      </c>
      <c r="L68" s="15">
        <f t="shared" si="127"/>
        <v>675</v>
      </c>
      <c r="M68" s="16">
        <f t="shared" si="127"/>
        <v>657</v>
      </c>
      <c r="N68" s="21">
        <f t="shared" si="127"/>
        <v>312</v>
      </c>
      <c r="O68" s="16">
        <f t="shared" si="127"/>
        <v>336.96</v>
      </c>
      <c r="P68" s="21">
        <f t="shared" si="127"/>
        <v>126</v>
      </c>
      <c r="Q68" s="16">
        <f t="shared" si="127"/>
        <v>120.96</v>
      </c>
      <c r="R68" s="21">
        <f t="shared" si="127"/>
        <v>237</v>
      </c>
      <c r="S68" s="16">
        <f t="shared" si="127"/>
        <v>199.08</v>
      </c>
      <c r="T68" s="16">
        <f t="shared" si="127"/>
        <v>556.75</v>
      </c>
      <c r="U68" s="16">
        <f t="shared" si="127"/>
        <v>556.75</v>
      </c>
      <c r="V68" s="16">
        <v>579.45</v>
      </c>
      <c r="W68" s="16">
        <f t="shared" si="92"/>
        <v>-22.7</v>
      </c>
      <c r="X68" s="16">
        <f t="shared" si="93"/>
        <v>534.05</v>
      </c>
      <c r="Y68" s="2"/>
    </row>
    <row r="69" ht="20" customHeight="1" spans="1:24">
      <c r="A69" s="22" t="s">
        <v>82</v>
      </c>
      <c r="B69" s="23">
        <f t="shared" ref="B69:B72" si="128">D69+L69</f>
        <v>31</v>
      </c>
      <c r="C69" s="24">
        <f>E69+M69</f>
        <v>28.92</v>
      </c>
      <c r="D69" s="25">
        <f>F69+H69+J69</f>
        <v>11</v>
      </c>
      <c r="E69" s="24">
        <f>G69+I69+K69</f>
        <v>9.96</v>
      </c>
      <c r="F69" s="23">
        <v>2</v>
      </c>
      <c r="G69" s="24">
        <f>ROUND(F69*900*12/10000,2)</f>
        <v>2.16</v>
      </c>
      <c r="H69" s="23">
        <v>2</v>
      </c>
      <c r="I69" s="24">
        <f>ROUND(H69*800*12/10000,2)</f>
        <v>1.92</v>
      </c>
      <c r="J69" s="23">
        <v>7</v>
      </c>
      <c r="K69" s="24">
        <f>ROUND(J69*700*12/10000,2)</f>
        <v>5.88</v>
      </c>
      <c r="L69" s="25">
        <f>N69+P69+R69</f>
        <v>20</v>
      </c>
      <c r="M69" s="24">
        <f>O69+Q69+S69</f>
        <v>18.96</v>
      </c>
      <c r="N69" s="23">
        <v>8</v>
      </c>
      <c r="O69" s="24">
        <f>ROUND(N69*900*12/10000,2)</f>
        <v>8.64</v>
      </c>
      <c r="P69" s="23">
        <v>2</v>
      </c>
      <c r="Q69" s="24">
        <f>ROUND(P69*800*12/10000,2)</f>
        <v>1.92</v>
      </c>
      <c r="R69" s="23">
        <v>10</v>
      </c>
      <c r="S69" s="33">
        <f>ROUND(R69*700*12/10000,2)</f>
        <v>8.4</v>
      </c>
      <c r="T69" s="24">
        <f>ROUND(C69*0.48,2)</f>
        <v>13.88</v>
      </c>
      <c r="U69" s="24">
        <f>T69</f>
        <v>13.88</v>
      </c>
      <c r="V69" s="24">
        <v>14.8</v>
      </c>
      <c r="W69" s="16">
        <f t="shared" si="92"/>
        <v>-0.92</v>
      </c>
      <c r="X69" s="16">
        <f t="shared" si="93"/>
        <v>12.96</v>
      </c>
    </row>
    <row r="70" ht="20" customHeight="1" spans="1:24">
      <c r="A70" s="22" t="s">
        <v>83</v>
      </c>
      <c r="B70" s="23">
        <f t="shared" si="128"/>
        <v>126</v>
      </c>
      <c r="C70" s="24">
        <f>E70+M70</f>
        <v>122.28</v>
      </c>
      <c r="D70" s="25">
        <f>F70+H70+J70</f>
        <v>44</v>
      </c>
      <c r="E70" s="24">
        <f>G70+I70+K70</f>
        <v>41.52</v>
      </c>
      <c r="F70" s="23">
        <v>8</v>
      </c>
      <c r="G70" s="24">
        <f>ROUND(F70*900*12/10000,2)</f>
        <v>8.64</v>
      </c>
      <c r="H70" s="23">
        <v>22</v>
      </c>
      <c r="I70" s="24">
        <f>ROUND(H70*800*12/10000,2)</f>
        <v>21.12</v>
      </c>
      <c r="J70" s="23">
        <v>14</v>
      </c>
      <c r="K70" s="24">
        <f>ROUND(J70*700*12/10000,2)</f>
        <v>11.76</v>
      </c>
      <c r="L70" s="25">
        <f>N70+P70+R70</f>
        <v>82</v>
      </c>
      <c r="M70" s="24">
        <f>O70+Q70+S70</f>
        <v>80.76</v>
      </c>
      <c r="N70" s="23">
        <v>42</v>
      </c>
      <c r="O70" s="24">
        <f>ROUND(N70*900*12/10000,2)</f>
        <v>45.36</v>
      </c>
      <c r="P70" s="23">
        <v>15</v>
      </c>
      <c r="Q70" s="24">
        <f>ROUND(P70*800*12/10000,2)</f>
        <v>14.4</v>
      </c>
      <c r="R70" s="23">
        <v>25</v>
      </c>
      <c r="S70" s="33">
        <f>ROUND(R70*700*12/10000,2)</f>
        <v>21</v>
      </c>
      <c r="T70" s="24">
        <f>ROUND(C70*0.48,2)</f>
        <v>58.69</v>
      </c>
      <c r="U70" s="24">
        <f>T70</f>
        <v>58.69</v>
      </c>
      <c r="V70" s="24">
        <v>60.65</v>
      </c>
      <c r="W70" s="16">
        <f t="shared" si="92"/>
        <v>-1.96</v>
      </c>
      <c r="X70" s="16">
        <f t="shared" si="93"/>
        <v>56.73</v>
      </c>
    </row>
    <row r="71" ht="20" customHeight="1" spans="1:24">
      <c r="A71" s="22" t="s">
        <v>84</v>
      </c>
      <c r="B71" s="23">
        <f t="shared" si="128"/>
        <v>733</v>
      </c>
      <c r="C71" s="24">
        <f>E71+M71</f>
        <v>698.88</v>
      </c>
      <c r="D71" s="25">
        <f>F71+H71+J71</f>
        <v>315</v>
      </c>
      <c r="E71" s="24">
        <f>G71+I71+K71</f>
        <v>292.2</v>
      </c>
      <c r="F71" s="23">
        <v>49</v>
      </c>
      <c r="G71" s="24">
        <f>ROUND(F71*900*12/10000,2)</f>
        <v>52.92</v>
      </c>
      <c r="H71" s="23">
        <v>132</v>
      </c>
      <c r="I71" s="24">
        <f>ROUND(H71*800*12/10000,2)</f>
        <v>126.72</v>
      </c>
      <c r="J71" s="23">
        <v>134</v>
      </c>
      <c r="K71" s="24">
        <f>ROUND(J71*700*12/10000,2)</f>
        <v>112.56</v>
      </c>
      <c r="L71" s="25">
        <f>N71+P71+R71</f>
        <v>418</v>
      </c>
      <c r="M71" s="24">
        <f>O71+Q71+S71</f>
        <v>406.68</v>
      </c>
      <c r="N71" s="23">
        <v>197</v>
      </c>
      <c r="O71" s="24">
        <f>ROUND(N71*900*12/10000,2)</f>
        <v>212.76</v>
      </c>
      <c r="P71" s="23">
        <v>69</v>
      </c>
      <c r="Q71" s="24">
        <f>ROUND(P71*800*12/10000,2)</f>
        <v>66.24</v>
      </c>
      <c r="R71" s="23">
        <v>152</v>
      </c>
      <c r="S71" s="33">
        <f>ROUND(R71*700*12/10000,2)</f>
        <v>127.68</v>
      </c>
      <c r="T71" s="24">
        <f>ROUND(C71*0.48,2)</f>
        <v>335.46</v>
      </c>
      <c r="U71" s="24">
        <f>T71</f>
        <v>335.46</v>
      </c>
      <c r="V71" s="24">
        <v>350.55</v>
      </c>
      <c r="W71" s="16">
        <f t="shared" si="92"/>
        <v>-15.09</v>
      </c>
      <c r="X71" s="16">
        <f t="shared" si="93"/>
        <v>320.37</v>
      </c>
    </row>
    <row r="72" ht="20" customHeight="1" spans="1:24">
      <c r="A72" s="22" t="s">
        <v>85</v>
      </c>
      <c r="B72" s="23">
        <f t="shared" si="128"/>
        <v>327</v>
      </c>
      <c r="C72" s="24">
        <f>E72+M72</f>
        <v>309.84</v>
      </c>
      <c r="D72" s="25">
        <f>F72+H72+J72</f>
        <v>172</v>
      </c>
      <c r="E72" s="24">
        <f>G72+I72+K72</f>
        <v>159.24</v>
      </c>
      <c r="F72" s="23">
        <v>29</v>
      </c>
      <c r="G72" s="24">
        <f>ROUND(F72*900*12/10000,2)</f>
        <v>31.32</v>
      </c>
      <c r="H72" s="23">
        <v>65</v>
      </c>
      <c r="I72" s="24">
        <f>ROUND(H72*800*12/10000,2)</f>
        <v>62.4</v>
      </c>
      <c r="J72" s="23">
        <v>78</v>
      </c>
      <c r="K72" s="24">
        <f>ROUND(J72*700*12/10000,2)</f>
        <v>65.52</v>
      </c>
      <c r="L72" s="25">
        <f>N72+P72+R72</f>
        <v>155</v>
      </c>
      <c r="M72" s="24">
        <f>O72+Q72+S72</f>
        <v>150.6</v>
      </c>
      <c r="N72" s="23">
        <v>65</v>
      </c>
      <c r="O72" s="24">
        <f>ROUND(N72*900*12/10000,2)</f>
        <v>70.2</v>
      </c>
      <c r="P72" s="23">
        <v>40</v>
      </c>
      <c r="Q72" s="24">
        <f>ROUND(P72*800*12/10000,2)</f>
        <v>38.4</v>
      </c>
      <c r="R72" s="23">
        <v>50</v>
      </c>
      <c r="S72" s="33">
        <f>ROUND(R72*700*12/10000,2)</f>
        <v>42</v>
      </c>
      <c r="T72" s="24">
        <f>ROUND(C72*0.48,2)</f>
        <v>148.72</v>
      </c>
      <c r="U72" s="24">
        <f>T72</f>
        <v>148.72</v>
      </c>
      <c r="V72" s="24">
        <v>153.45</v>
      </c>
      <c r="W72" s="16">
        <f t="shared" si="92"/>
        <v>-4.72999999999999</v>
      </c>
      <c r="X72" s="16">
        <f t="shared" si="93"/>
        <v>143.99</v>
      </c>
    </row>
    <row r="73" s="1" customFormat="1" ht="20" customHeight="1" spans="1:25">
      <c r="A73" s="20" t="s">
        <v>86</v>
      </c>
      <c r="B73" s="21">
        <v>2221</v>
      </c>
      <c r="C73" s="16">
        <f t="shared" ref="B73:Y73" si="129">SUM(C74:C78)</f>
        <v>2133.12</v>
      </c>
      <c r="D73" s="19">
        <f t="shared" si="129"/>
        <v>1258</v>
      </c>
      <c r="E73" s="16">
        <f t="shared" si="129"/>
        <v>1184.64</v>
      </c>
      <c r="F73" s="21">
        <v>259</v>
      </c>
      <c r="G73" s="16">
        <f t="shared" si="129"/>
        <v>279.72</v>
      </c>
      <c r="H73" s="21">
        <v>548</v>
      </c>
      <c r="I73" s="16">
        <f t="shared" si="129"/>
        <v>526.08</v>
      </c>
      <c r="J73" s="21">
        <v>451</v>
      </c>
      <c r="K73" s="16">
        <f t="shared" si="129"/>
        <v>378.84</v>
      </c>
      <c r="L73" s="19">
        <f t="shared" si="129"/>
        <v>963</v>
      </c>
      <c r="M73" s="16">
        <f t="shared" si="129"/>
        <v>948.48</v>
      </c>
      <c r="N73" s="21">
        <v>486</v>
      </c>
      <c r="O73" s="16">
        <f t="shared" si="129"/>
        <v>524.88</v>
      </c>
      <c r="P73" s="21">
        <v>191</v>
      </c>
      <c r="Q73" s="16">
        <f t="shared" si="129"/>
        <v>183.36</v>
      </c>
      <c r="R73" s="21">
        <v>286</v>
      </c>
      <c r="S73" s="16">
        <f t="shared" si="129"/>
        <v>240.24</v>
      </c>
      <c r="T73" s="16">
        <f t="shared" si="129"/>
        <v>1023.88</v>
      </c>
      <c r="U73" s="16">
        <f t="shared" si="129"/>
        <v>1023.88</v>
      </c>
      <c r="V73" s="16">
        <v>1062.08</v>
      </c>
      <c r="W73" s="16">
        <f t="shared" ref="W73:W104" si="130">U73-V73</f>
        <v>-38.1999999999999</v>
      </c>
      <c r="X73" s="16">
        <f t="shared" ref="X73:X104" si="131">T73+W73</f>
        <v>985.68</v>
      </c>
      <c r="Y73" s="2"/>
    </row>
    <row r="74" ht="20" customHeight="1" spans="1:24">
      <c r="A74" s="22" t="s">
        <v>87</v>
      </c>
      <c r="B74" s="23">
        <f t="shared" ref="B74:B78" si="132">D74+L74</f>
        <v>244</v>
      </c>
      <c r="C74" s="24">
        <f t="shared" ref="C74:C78" si="133">E74+M74</f>
        <v>233.76</v>
      </c>
      <c r="D74" s="25">
        <f t="shared" ref="D74:D78" si="134">F74+H74+J74</f>
        <v>133</v>
      </c>
      <c r="E74" s="24">
        <f t="shared" ref="E74:E78" si="135">G74+I74+K74</f>
        <v>121.44</v>
      </c>
      <c r="F74" s="23">
        <v>20</v>
      </c>
      <c r="G74" s="24">
        <f t="shared" ref="G74:G78" si="136">ROUND(F74*900*12/10000,2)</f>
        <v>21.6</v>
      </c>
      <c r="H74" s="23">
        <v>41</v>
      </c>
      <c r="I74" s="24">
        <f t="shared" ref="I74:I78" si="137">ROUND(H74*800*12/10000,2)</f>
        <v>39.36</v>
      </c>
      <c r="J74" s="23">
        <v>72</v>
      </c>
      <c r="K74" s="24">
        <f t="shared" ref="K74:K78" si="138">ROUND(J74*700*12/10000,2)</f>
        <v>60.48</v>
      </c>
      <c r="L74" s="25">
        <f t="shared" ref="L74:L78" si="139">N74+P74+R74</f>
        <v>111</v>
      </c>
      <c r="M74" s="24">
        <f t="shared" ref="M74:M78" si="140">O74+Q74+S74</f>
        <v>112.32</v>
      </c>
      <c r="N74" s="23">
        <v>72</v>
      </c>
      <c r="O74" s="24">
        <f t="shared" ref="O74:O78" si="141">ROUND(N74*900*12/10000,2)</f>
        <v>77.76</v>
      </c>
      <c r="P74" s="23">
        <v>15</v>
      </c>
      <c r="Q74" s="24">
        <f t="shared" ref="Q74:Q78" si="142">ROUND(P74*800*12/10000,2)</f>
        <v>14.4</v>
      </c>
      <c r="R74" s="23">
        <v>24</v>
      </c>
      <c r="S74" s="33">
        <f t="shared" ref="S74:S78" si="143">ROUND(R74*700*12/10000,2)</f>
        <v>20.16</v>
      </c>
      <c r="T74" s="24">
        <f t="shared" ref="T74:T78" si="144">ROUND(C74*0.48,2)</f>
        <v>112.2</v>
      </c>
      <c r="U74" s="24">
        <f t="shared" ref="U74:U78" si="145">T74</f>
        <v>112.2</v>
      </c>
      <c r="V74" s="24">
        <v>117.85</v>
      </c>
      <c r="W74" s="16">
        <f t="shared" si="130"/>
        <v>-5.64999999999999</v>
      </c>
      <c r="X74" s="16">
        <f t="shared" si="131"/>
        <v>106.55</v>
      </c>
    </row>
    <row r="75" ht="20" customHeight="1" spans="1:24">
      <c r="A75" s="22" t="s">
        <v>88</v>
      </c>
      <c r="B75" s="23">
        <f t="shared" si="132"/>
        <v>506</v>
      </c>
      <c r="C75" s="24">
        <f t="shared" si="133"/>
        <v>478.32</v>
      </c>
      <c r="D75" s="25">
        <f t="shared" si="134"/>
        <v>262</v>
      </c>
      <c r="E75" s="24">
        <f t="shared" si="135"/>
        <v>243.36</v>
      </c>
      <c r="F75" s="23">
        <v>45</v>
      </c>
      <c r="G75" s="24">
        <f t="shared" si="136"/>
        <v>48.6</v>
      </c>
      <c r="H75" s="23">
        <v>104</v>
      </c>
      <c r="I75" s="24">
        <f t="shared" si="137"/>
        <v>99.84</v>
      </c>
      <c r="J75" s="23">
        <v>113</v>
      </c>
      <c r="K75" s="24">
        <f t="shared" si="138"/>
        <v>94.92</v>
      </c>
      <c r="L75" s="25">
        <f t="shared" si="139"/>
        <v>244</v>
      </c>
      <c r="M75" s="24">
        <f t="shared" si="140"/>
        <v>234.96</v>
      </c>
      <c r="N75" s="23">
        <v>100</v>
      </c>
      <c r="O75" s="24">
        <f t="shared" si="141"/>
        <v>108</v>
      </c>
      <c r="P75" s="23">
        <v>50</v>
      </c>
      <c r="Q75" s="24">
        <f t="shared" si="142"/>
        <v>48</v>
      </c>
      <c r="R75" s="23">
        <v>94</v>
      </c>
      <c r="S75" s="33">
        <f t="shared" si="143"/>
        <v>78.96</v>
      </c>
      <c r="T75" s="24">
        <f t="shared" si="144"/>
        <v>229.59</v>
      </c>
      <c r="U75" s="24">
        <f t="shared" si="145"/>
        <v>229.59</v>
      </c>
      <c r="V75" s="24">
        <v>236.51</v>
      </c>
      <c r="W75" s="16">
        <f t="shared" si="130"/>
        <v>-6.91999999999999</v>
      </c>
      <c r="X75" s="16">
        <f t="shared" si="131"/>
        <v>222.67</v>
      </c>
    </row>
    <row r="76" ht="20" customHeight="1" spans="1:24">
      <c r="A76" s="22" t="s">
        <v>89</v>
      </c>
      <c r="B76" s="23">
        <f t="shared" si="132"/>
        <v>229</v>
      </c>
      <c r="C76" s="24">
        <f t="shared" si="133"/>
        <v>219.84</v>
      </c>
      <c r="D76" s="25">
        <f t="shared" si="134"/>
        <v>123</v>
      </c>
      <c r="E76" s="24">
        <f t="shared" si="135"/>
        <v>117</v>
      </c>
      <c r="F76" s="23">
        <v>33</v>
      </c>
      <c r="G76" s="24">
        <f t="shared" si="136"/>
        <v>35.64</v>
      </c>
      <c r="H76" s="23">
        <v>48</v>
      </c>
      <c r="I76" s="24">
        <f t="shared" si="137"/>
        <v>46.08</v>
      </c>
      <c r="J76" s="23">
        <v>42</v>
      </c>
      <c r="K76" s="24">
        <f t="shared" si="138"/>
        <v>35.28</v>
      </c>
      <c r="L76" s="25">
        <f t="shared" si="139"/>
        <v>106</v>
      </c>
      <c r="M76" s="24">
        <f t="shared" si="140"/>
        <v>102.84</v>
      </c>
      <c r="N76" s="23">
        <v>47</v>
      </c>
      <c r="O76" s="24">
        <f t="shared" si="141"/>
        <v>50.76</v>
      </c>
      <c r="P76" s="23">
        <v>21</v>
      </c>
      <c r="Q76" s="24">
        <f t="shared" si="142"/>
        <v>20.16</v>
      </c>
      <c r="R76" s="23">
        <v>38</v>
      </c>
      <c r="S76" s="33">
        <f t="shared" si="143"/>
        <v>31.92</v>
      </c>
      <c r="T76" s="24">
        <f t="shared" si="144"/>
        <v>105.52</v>
      </c>
      <c r="U76" s="24">
        <f t="shared" si="145"/>
        <v>105.52</v>
      </c>
      <c r="V76" s="24">
        <v>109.32</v>
      </c>
      <c r="W76" s="16">
        <f t="shared" si="130"/>
        <v>-3.8</v>
      </c>
      <c r="X76" s="16">
        <f t="shared" si="131"/>
        <v>101.72</v>
      </c>
    </row>
    <row r="77" ht="20" customHeight="1" spans="1:24">
      <c r="A77" s="22" t="s">
        <v>90</v>
      </c>
      <c r="B77" s="23">
        <f t="shared" si="132"/>
        <v>749</v>
      </c>
      <c r="C77" s="24">
        <f t="shared" si="133"/>
        <v>717.36</v>
      </c>
      <c r="D77" s="25">
        <f t="shared" si="134"/>
        <v>454</v>
      </c>
      <c r="E77" s="24">
        <f t="shared" si="135"/>
        <v>430.92</v>
      </c>
      <c r="F77" s="23">
        <v>102</v>
      </c>
      <c r="G77" s="24">
        <f t="shared" si="136"/>
        <v>110.16</v>
      </c>
      <c r="H77" s="23">
        <v>209</v>
      </c>
      <c r="I77" s="24">
        <f t="shared" si="137"/>
        <v>200.64</v>
      </c>
      <c r="J77" s="23">
        <v>143</v>
      </c>
      <c r="K77" s="24">
        <f t="shared" si="138"/>
        <v>120.12</v>
      </c>
      <c r="L77" s="25">
        <f t="shared" si="139"/>
        <v>295</v>
      </c>
      <c r="M77" s="24">
        <f t="shared" si="140"/>
        <v>286.44</v>
      </c>
      <c r="N77" s="23">
        <v>130</v>
      </c>
      <c r="O77" s="24">
        <f t="shared" si="141"/>
        <v>140.4</v>
      </c>
      <c r="P77" s="23">
        <v>62</v>
      </c>
      <c r="Q77" s="24">
        <f t="shared" si="142"/>
        <v>59.52</v>
      </c>
      <c r="R77" s="23">
        <v>103</v>
      </c>
      <c r="S77" s="33">
        <f t="shared" si="143"/>
        <v>86.52</v>
      </c>
      <c r="T77" s="24">
        <f t="shared" si="144"/>
        <v>344.33</v>
      </c>
      <c r="U77" s="24">
        <f t="shared" si="145"/>
        <v>344.33</v>
      </c>
      <c r="V77" s="24">
        <v>353.66</v>
      </c>
      <c r="W77" s="16">
        <f t="shared" si="130"/>
        <v>-9.33000000000004</v>
      </c>
      <c r="X77" s="16">
        <f t="shared" si="131"/>
        <v>335</v>
      </c>
    </row>
    <row r="78" ht="20" customHeight="1" spans="1:24">
      <c r="A78" s="22" t="s">
        <v>91</v>
      </c>
      <c r="B78" s="23">
        <f t="shared" si="132"/>
        <v>493</v>
      </c>
      <c r="C78" s="24">
        <f t="shared" si="133"/>
        <v>483.84</v>
      </c>
      <c r="D78" s="25">
        <f t="shared" si="134"/>
        <v>286</v>
      </c>
      <c r="E78" s="24">
        <f t="shared" si="135"/>
        <v>271.92</v>
      </c>
      <c r="F78" s="23">
        <v>59</v>
      </c>
      <c r="G78" s="24">
        <f t="shared" si="136"/>
        <v>63.72</v>
      </c>
      <c r="H78" s="23">
        <v>146</v>
      </c>
      <c r="I78" s="24">
        <f t="shared" si="137"/>
        <v>140.16</v>
      </c>
      <c r="J78" s="23">
        <v>81</v>
      </c>
      <c r="K78" s="24">
        <f t="shared" si="138"/>
        <v>68.04</v>
      </c>
      <c r="L78" s="25">
        <f t="shared" si="139"/>
        <v>207</v>
      </c>
      <c r="M78" s="24">
        <f t="shared" si="140"/>
        <v>211.92</v>
      </c>
      <c r="N78" s="23">
        <v>137</v>
      </c>
      <c r="O78" s="24">
        <f t="shared" si="141"/>
        <v>147.96</v>
      </c>
      <c r="P78" s="23">
        <v>43</v>
      </c>
      <c r="Q78" s="24">
        <f t="shared" si="142"/>
        <v>41.28</v>
      </c>
      <c r="R78" s="23">
        <v>27</v>
      </c>
      <c r="S78" s="33">
        <f t="shared" si="143"/>
        <v>22.68</v>
      </c>
      <c r="T78" s="24">
        <f t="shared" si="144"/>
        <v>232.24</v>
      </c>
      <c r="U78" s="24">
        <f t="shared" si="145"/>
        <v>232.24</v>
      </c>
      <c r="V78" s="24">
        <v>244.74</v>
      </c>
      <c r="W78" s="16">
        <f t="shared" si="130"/>
        <v>-12.5</v>
      </c>
      <c r="X78" s="16">
        <f t="shared" si="131"/>
        <v>219.74</v>
      </c>
    </row>
    <row r="79" s="1" customFormat="1" ht="20" customHeight="1" spans="1:25">
      <c r="A79" s="20" t="s">
        <v>92</v>
      </c>
      <c r="B79" s="21">
        <v>1217</v>
      </c>
      <c r="C79" s="16">
        <f t="shared" ref="B79:Y79" si="146">SUM(C80:C82)</f>
        <v>1160.04</v>
      </c>
      <c r="D79" s="15">
        <f t="shared" si="146"/>
        <v>620</v>
      </c>
      <c r="E79" s="16">
        <f t="shared" si="146"/>
        <v>578.4</v>
      </c>
      <c r="F79" s="21">
        <v>114</v>
      </c>
      <c r="G79" s="16">
        <f t="shared" si="146"/>
        <v>123.12</v>
      </c>
      <c r="H79" s="21">
        <v>252</v>
      </c>
      <c r="I79" s="16">
        <f t="shared" si="146"/>
        <v>241.92</v>
      </c>
      <c r="J79" s="21">
        <v>254</v>
      </c>
      <c r="K79" s="16">
        <f t="shared" si="146"/>
        <v>213.36</v>
      </c>
      <c r="L79" s="15">
        <f t="shared" si="146"/>
        <v>597</v>
      </c>
      <c r="M79" s="16">
        <f t="shared" si="146"/>
        <v>581.64</v>
      </c>
      <c r="N79" s="21">
        <v>268</v>
      </c>
      <c r="O79" s="16">
        <f t="shared" si="146"/>
        <v>289.44</v>
      </c>
      <c r="P79" s="21">
        <v>132</v>
      </c>
      <c r="Q79" s="16">
        <f t="shared" si="146"/>
        <v>126.72</v>
      </c>
      <c r="R79" s="21">
        <v>197</v>
      </c>
      <c r="S79" s="16">
        <f t="shared" si="146"/>
        <v>165.48</v>
      </c>
      <c r="T79" s="16">
        <f t="shared" si="146"/>
        <v>556.81</v>
      </c>
      <c r="U79" s="16">
        <f t="shared" si="146"/>
        <v>556.81</v>
      </c>
      <c r="V79" s="16">
        <f t="shared" si="146"/>
        <v>583.73</v>
      </c>
      <c r="W79" s="16">
        <f t="shared" si="130"/>
        <v>-26.9200000000001</v>
      </c>
      <c r="X79" s="16">
        <f t="shared" si="131"/>
        <v>529.89</v>
      </c>
      <c r="Y79" s="2"/>
    </row>
    <row r="80" s="2" customFormat="1" ht="20" customHeight="1" spans="1:24">
      <c r="A80" s="22" t="s">
        <v>93</v>
      </c>
      <c r="B80" s="23">
        <f t="shared" ref="B80:B82" si="147">D80+L80</f>
        <v>57</v>
      </c>
      <c r="C80" s="24">
        <f t="shared" ref="C80:C82" si="148">E80+M80</f>
        <v>53.52</v>
      </c>
      <c r="D80" s="25">
        <f t="shared" ref="D80:D82" si="149">F80+H80+J80</f>
        <v>24</v>
      </c>
      <c r="E80" s="24">
        <f t="shared" ref="E80:E82" si="150">G80+I80+K80</f>
        <v>21.96</v>
      </c>
      <c r="F80" s="23">
        <v>1</v>
      </c>
      <c r="G80" s="24">
        <f t="shared" ref="G80:G82" si="151">ROUND(F80*900*12/10000,2)</f>
        <v>1.08</v>
      </c>
      <c r="H80" s="23">
        <v>13</v>
      </c>
      <c r="I80" s="24">
        <f t="shared" ref="I80:I82" si="152">ROUND(H80*800*12/10000,2)</f>
        <v>12.48</v>
      </c>
      <c r="J80" s="23">
        <v>10</v>
      </c>
      <c r="K80" s="24">
        <f t="shared" ref="K80:K82" si="153">ROUND(J80*700*12/10000,2)</f>
        <v>8.4</v>
      </c>
      <c r="L80" s="25">
        <f t="shared" ref="L80:L82" si="154">N80+P80+R80</f>
        <v>33</v>
      </c>
      <c r="M80" s="24">
        <f t="shared" ref="M80:M82" si="155">O80+Q80+S80</f>
        <v>31.56</v>
      </c>
      <c r="N80" s="23">
        <v>15</v>
      </c>
      <c r="O80" s="24">
        <f t="shared" ref="O80:O82" si="156">ROUND(N80*900*12/10000,2)</f>
        <v>16.2</v>
      </c>
      <c r="P80" s="23">
        <v>2</v>
      </c>
      <c r="Q80" s="24">
        <f t="shared" ref="Q80:Q82" si="157">ROUND(P80*800*12/10000,2)</f>
        <v>1.92</v>
      </c>
      <c r="R80" s="23">
        <v>16</v>
      </c>
      <c r="S80" s="33">
        <f t="shared" ref="S80:S82" si="158">ROUND(R80*700*12/10000,2)</f>
        <v>13.44</v>
      </c>
      <c r="T80" s="24">
        <f t="shared" ref="T80:T82" si="159">ROUND(C80*0.48,2)</f>
        <v>25.69</v>
      </c>
      <c r="U80" s="24">
        <f t="shared" ref="U80:U82" si="160">T80</f>
        <v>25.69</v>
      </c>
      <c r="V80" s="24">
        <v>29.15</v>
      </c>
      <c r="W80" s="16">
        <f t="shared" si="130"/>
        <v>-3.46</v>
      </c>
      <c r="X80" s="16">
        <f t="shared" si="131"/>
        <v>22.23</v>
      </c>
    </row>
    <row r="81" ht="20" customHeight="1" spans="1:24">
      <c r="A81" s="22" t="s">
        <v>94</v>
      </c>
      <c r="B81" s="23">
        <f t="shared" si="147"/>
        <v>855</v>
      </c>
      <c r="C81" s="24">
        <f t="shared" si="148"/>
        <v>818.76</v>
      </c>
      <c r="D81" s="25">
        <f t="shared" si="149"/>
        <v>458</v>
      </c>
      <c r="E81" s="24">
        <f t="shared" si="150"/>
        <v>427.92</v>
      </c>
      <c r="F81" s="23">
        <v>84</v>
      </c>
      <c r="G81" s="24">
        <f t="shared" si="151"/>
        <v>90.72</v>
      </c>
      <c r="H81" s="23">
        <v>192</v>
      </c>
      <c r="I81" s="24">
        <f t="shared" si="152"/>
        <v>184.32</v>
      </c>
      <c r="J81" s="23">
        <v>182</v>
      </c>
      <c r="K81" s="24">
        <f t="shared" si="153"/>
        <v>152.88</v>
      </c>
      <c r="L81" s="25">
        <f t="shared" si="154"/>
        <v>397</v>
      </c>
      <c r="M81" s="24">
        <f t="shared" si="155"/>
        <v>390.84</v>
      </c>
      <c r="N81" s="23">
        <v>188</v>
      </c>
      <c r="O81" s="24">
        <f t="shared" si="156"/>
        <v>203.04</v>
      </c>
      <c r="P81" s="23">
        <v>102</v>
      </c>
      <c r="Q81" s="24">
        <f t="shared" si="157"/>
        <v>97.92</v>
      </c>
      <c r="R81" s="23">
        <v>107</v>
      </c>
      <c r="S81" s="33">
        <f t="shared" si="158"/>
        <v>89.88</v>
      </c>
      <c r="T81" s="24">
        <f t="shared" si="159"/>
        <v>393</v>
      </c>
      <c r="U81" s="24">
        <f t="shared" si="160"/>
        <v>393</v>
      </c>
      <c r="V81" s="24">
        <v>413.34</v>
      </c>
      <c r="W81" s="16">
        <f t="shared" si="130"/>
        <v>-20.34</v>
      </c>
      <c r="X81" s="16">
        <f t="shared" si="131"/>
        <v>372.66</v>
      </c>
    </row>
    <row r="82" ht="20" customHeight="1" spans="1:24">
      <c r="A82" s="22" t="s">
        <v>95</v>
      </c>
      <c r="B82" s="23">
        <f t="shared" si="147"/>
        <v>305</v>
      </c>
      <c r="C82" s="24">
        <f t="shared" si="148"/>
        <v>287.76</v>
      </c>
      <c r="D82" s="25">
        <f t="shared" si="149"/>
        <v>138</v>
      </c>
      <c r="E82" s="24">
        <f t="shared" si="150"/>
        <v>128.52</v>
      </c>
      <c r="F82" s="23">
        <v>29</v>
      </c>
      <c r="G82" s="24">
        <f t="shared" si="151"/>
        <v>31.32</v>
      </c>
      <c r="H82" s="23">
        <v>47</v>
      </c>
      <c r="I82" s="24">
        <f t="shared" si="152"/>
        <v>45.12</v>
      </c>
      <c r="J82" s="23">
        <v>62</v>
      </c>
      <c r="K82" s="24">
        <f t="shared" si="153"/>
        <v>52.08</v>
      </c>
      <c r="L82" s="25">
        <f t="shared" si="154"/>
        <v>167</v>
      </c>
      <c r="M82" s="24">
        <f t="shared" si="155"/>
        <v>159.24</v>
      </c>
      <c r="N82" s="23">
        <v>65</v>
      </c>
      <c r="O82" s="24">
        <f t="shared" si="156"/>
        <v>70.2</v>
      </c>
      <c r="P82" s="23">
        <v>28</v>
      </c>
      <c r="Q82" s="24">
        <f t="shared" si="157"/>
        <v>26.88</v>
      </c>
      <c r="R82" s="23">
        <v>74</v>
      </c>
      <c r="S82" s="33">
        <f t="shared" si="158"/>
        <v>62.16</v>
      </c>
      <c r="T82" s="24">
        <f t="shared" si="159"/>
        <v>138.12</v>
      </c>
      <c r="U82" s="24">
        <f t="shared" si="160"/>
        <v>138.12</v>
      </c>
      <c r="V82" s="24">
        <v>141.24</v>
      </c>
      <c r="W82" s="16">
        <f t="shared" si="130"/>
        <v>-3.12</v>
      </c>
      <c r="X82" s="16">
        <f t="shared" si="131"/>
        <v>135</v>
      </c>
    </row>
    <row r="83" s="1" customFormat="1" ht="20" customHeight="1" spans="1:25">
      <c r="A83" s="20" t="s">
        <v>96</v>
      </c>
      <c r="B83" s="21">
        <f>SUM(B84:B86)</f>
        <v>1039</v>
      </c>
      <c r="C83" s="16">
        <f t="shared" ref="B83:Y83" si="161">SUM(C84:C86)</f>
        <v>1029</v>
      </c>
      <c r="D83" s="15">
        <f t="shared" si="161"/>
        <v>440</v>
      </c>
      <c r="E83" s="16">
        <f t="shared" si="161"/>
        <v>417.12</v>
      </c>
      <c r="F83" s="21">
        <f t="shared" si="161"/>
        <v>107</v>
      </c>
      <c r="G83" s="16">
        <f t="shared" si="161"/>
        <v>115.56</v>
      </c>
      <c r="H83" s="21">
        <f t="shared" si="161"/>
        <v>182</v>
      </c>
      <c r="I83" s="16">
        <f t="shared" si="161"/>
        <v>174.72</v>
      </c>
      <c r="J83" s="21">
        <f t="shared" si="161"/>
        <v>151</v>
      </c>
      <c r="K83" s="16">
        <f t="shared" si="161"/>
        <v>126.84</v>
      </c>
      <c r="L83" s="15">
        <f t="shared" si="161"/>
        <v>599</v>
      </c>
      <c r="M83" s="16">
        <f t="shared" si="161"/>
        <v>611.88</v>
      </c>
      <c r="N83" s="21">
        <f t="shared" si="161"/>
        <v>380</v>
      </c>
      <c r="O83" s="16">
        <f t="shared" si="161"/>
        <v>410.4</v>
      </c>
      <c r="P83" s="21">
        <f t="shared" si="161"/>
        <v>146</v>
      </c>
      <c r="Q83" s="16">
        <f t="shared" si="161"/>
        <v>140.16</v>
      </c>
      <c r="R83" s="21">
        <f t="shared" si="161"/>
        <v>73</v>
      </c>
      <c r="S83" s="16">
        <f t="shared" si="161"/>
        <v>61.32</v>
      </c>
      <c r="T83" s="16">
        <f t="shared" si="161"/>
        <v>493.93</v>
      </c>
      <c r="U83" s="16">
        <f t="shared" si="161"/>
        <v>493.93</v>
      </c>
      <c r="V83" s="16">
        <f t="shared" si="161"/>
        <v>515.92</v>
      </c>
      <c r="W83" s="16">
        <f t="shared" si="130"/>
        <v>-21.99</v>
      </c>
      <c r="X83" s="16">
        <f t="shared" si="131"/>
        <v>471.94</v>
      </c>
      <c r="Y83" s="2"/>
    </row>
    <row r="84" s="2" customFormat="1" ht="20" customHeight="1" spans="1:24">
      <c r="A84" s="22" t="s">
        <v>97</v>
      </c>
      <c r="B84" s="23">
        <f t="shared" ref="B84:B86" si="162">D84+L84</f>
        <v>194</v>
      </c>
      <c r="C84" s="24">
        <f t="shared" ref="C84:C86" si="163">E84+M84</f>
        <v>193.2</v>
      </c>
      <c r="D84" s="25">
        <f t="shared" ref="D84:D86" si="164">F84+H84+J84</f>
        <v>76</v>
      </c>
      <c r="E84" s="24">
        <f t="shared" ref="E84:E86" si="165">G84+I84+K84</f>
        <v>72.6</v>
      </c>
      <c r="F84" s="23">
        <v>15</v>
      </c>
      <c r="G84" s="24">
        <f t="shared" ref="G84:G86" si="166">ROUND(F84*900*12/10000,2)</f>
        <v>16.2</v>
      </c>
      <c r="H84" s="23">
        <v>43</v>
      </c>
      <c r="I84" s="24">
        <f t="shared" ref="I84:I86" si="167">ROUND(H84*800*12/10000,2)</f>
        <v>41.28</v>
      </c>
      <c r="J84" s="23">
        <v>18</v>
      </c>
      <c r="K84" s="24">
        <f t="shared" ref="K84:K86" si="168">ROUND(J84*700*12/10000,2)</f>
        <v>15.12</v>
      </c>
      <c r="L84" s="25">
        <f t="shared" ref="L84:L86" si="169">N84+P84+R84</f>
        <v>118</v>
      </c>
      <c r="M84" s="24">
        <f t="shared" ref="M84:M86" si="170">O84+Q84+S84</f>
        <v>120.6</v>
      </c>
      <c r="N84" s="23">
        <v>73</v>
      </c>
      <c r="O84" s="24">
        <f t="shared" ref="O84:O86" si="171">ROUND(N84*900*12/10000,2)</f>
        <v>78.84</v>
      </c>
      <c r="P84" s="23">
        <v>33</v>
      </c>
      <c r="Q84" s="24">
        <f t="shared" ref="Q84:Q86" si="172">ROUND(P84*800*12/10000,2)</f>
        <v>31.68</v>
      </c>
      <c r="R84" s="23">
        <v>12</v>
      </c>
      <c r="S84" s="33">
        <f t="shared" ref="S84:S86" si="173">ROUND(R84*700*12/10000,2)</f>
        <v>10.08</v>
      </c>
      <c r="T84" s="24">
        <f t="shared" ref="T84:T86" si="174">ROUND(C84*0.48,2)</f>
        <v>92.74</v>
      </c>
      <c r="U84" s="24">
        <f t="shared" ref="U84:U86" si="175">T84</f>
        <v>92.74</v>
      </c>
      <c r="V84" s="24">
        <v>97.23</v>
      </c>
      <c r="W84" s="16">
        <f t="shared" si="130"/>
        <v>-4.49000000000001</v>
      </c>
      <c r="X84" s="16">
        <f t="shared" si="131"/>
        <v>88.25</v>
      </c>
    </row>
    <row r="85" ht="20" customHeight="1" spans="1:24">
      <c r="A85" s="22" t="s">
        <v>98</v>
      </c>
      <c r="B85" s="23">
        <f t="shared" si="162"/>
        <v>662</v>
      </c>
      <c r="C85" s="24">
        <f t="shared" si="163"/>
        <v>651.72</v>
      </c>
      <c r="D85" s="25">
        <f t="shared" si="164"/>
        <v>281</v>
      </c>
      <c r="E85" s="24">
        <f t="shared" si="165"/>
        <v>264</v>
      </c>
      <c r="F85" s="23">
        <v>63</v>
      </c>
      <c r="G85" s="24">
        <f t="shared" si="166"/>
        <v>68.04</v>
      </c>
      <c r="H85" s="23">
        <v>107</v>
      </c>
      <c r="I85" s="24">
        <f t="shared" si="167"/>
        <v>102.72</v>
      </c>
      <c r="J85" s="23">
        <v>111</v>
      </c>
      <c r="K85" s="24">
        <f t="shared" si="168"/>
        <v>93.24</v>
      </c>
      <c r="L85" s="25">
        <f t="shared" si="169"/>
        <v>381</v>
      </c>
      <c r="M85" s="24">
        <f t="shared" si="170"/>
        <v>387.72</v>
      </c>
      <c r="N85" s="23">
        <v>236</v>
      </c>
      <c r="O85" s="24">
        <f t="shared" si="171"/>
        <v>254.88</v>
      </c>
      <c r="P85" s="23">
        <v>92</v>
      </c>
      <c r="Q85" s="24">
        <f t="shared" si="172"/>
        <v>88.32</v>
      </c>
      <c r="R85" s="23">
        <v>53</v>
      </c>
      <c r="S85" s="33">
        <f t="shared" si="173"/>
        <v>44.52</v>
      </c>
      <c r="T85" s="24">
        <f t="shared" si="174"/>
        <v>312.83</v>
      </c>
      <c r="U85" s="24">
        <f t="shared" si="175"/>
        <v>312.83</v>
      </c>
      <c r="V85" s="24">
        <v>328.95</v>
      </c>
      <c r="W85" s="16">
        <f t="shared" si="130"/>
        <v>-16.12</v>
      </c>
      <c r="X85" s="16">
        <f t="shared" si="131"/>
        <v>296.71</v>
      </c>
    </row>
    <row r="86" ht="20" customHeight="1" spans="1:24">
      <c r="A86" s="22" t="s">
        <v>99</v>
      </c>
      <c r="B86" s="23">
        <f t="shared" si="162"/>
        <v>183</v>
      </c>
      <c r="C86" s="24">
        <f t="shared" si="163"/>
        <v>184.08</v>
      </c>
      <c r="D86" s="25">
        <f t="shared" si="164"/>
        <v>83</v>
      </c>
      <c r="E86" s="24">
        <f t="shared" si="165"/>
        <v>80.52</v>
      </c>
      <c r="F86" s="23">
        <v>29</v>
      </c>
      <c r="G86" s="24">
        <f t="shared" si="166"/>
        <v>31.32</v>
      </c>
      <c r="H86" s="23">
        <v>32</v>
      </c>
      <c r="I86" s="24">
        <f t="shared" si="167"/>
        <v>30.72</v>
      </c>
      <c r="J86" s="23">
        <v>22</v>
      </c>
      <c r="K86" s="24">
        <f t="shared" si="168"/>
        <v>18.48</v>
      </c>
      <c r="L86" s="25">
        <f t="shared" si="169"/>
        <v>100</v>
      </c>
      <c r="M86" s="24">
        <f t="shared" si="170"/>
        <v>103.56</v>
      </c>
      <c r="N86" s="23">
        <v>71</v>
      </c>
      <c r="O86" s="24">
        <f t="shared" si="171"/>
        <v>76.68</v>
      </c>
      <c r="P86" s="23">
        <v>21</v>
      </c>
      <c r="Q86" s="24">
        <f t="shared" si="172"/>
        <v>20.16</v>
      </c>
      <c r="R86" s="23">
        <v>8</v>
      </c>
      <c r="S86" s="33">
        <f t="shared" si="173"/>
        <v>6.72</v>
      </c>
      <c r="T86" s="24">
        <f t="shared" si="174"/>
        <v>88.36</v>
      </c>
      <c r="U86" s="24">
        <f t="shared" si="175"/>
        <v>88.36</v>
      </c>
      <c r="V86" s="24">
        <v>89.74</v>
      </c>
      <c r="W86" s="16">
        <f t="shared" si="130"/>
        <v>-1.38</v>
      </c>
      <c r="X86" s="16">
        <f t="shared" si="131"/>
        <v>86.98</v>
      </c>
    </row>
    <row r="87" s="1" customFormat="1" ht="20" customHeight="1" spans="1:25">
      <c r="A87" s="20" t="s">
        <v>100</v>
      </c>
      <c r="B87" s="21">
        <v>868</v>
      </c>
      <c r="C87" s="16">
        <f t="shared" ref="B87:Y87" si="176">SUM(C88:C90)</f>
        <v>839.16</v>
      </c>
      <c r="D87" s="19">
        <f t="shared" si="176"/>
        <v>432</v>
      </c>
      <c r="E87" s="16">
        <f t="shared" si="176"/>
        <v>413.04</v>
      </c>
      <c r="F87" s="21">
        <v>126</v>
      </c>
      <c r="G87" s="16">
        <f t="shared" si="176"/>
        <v>136.08</v>
      </c>
      <c r="H87" s="21">
        <v>166</v>
      </c>
      <c r="I87" s="16">
        <f t="shared" si="176"/>
        <v>159.36</v>
      </c>
      <c r="J87" s="21">
        <v>140</v>
      </c>
      <c r="K87" s="16">
        <f t="shared" si="176"/>
        <v>117.6</v>
      </c>
      <c r="L87" s="19">
        <f t="shared" si="176"/>
        <v>436</v>
      </c>
      <c r="M87" s="16">
        <f t="shared" si="176"/>
        <v>426.12</v>
      </c>
      <c r="N87" s="21">
        <v>193</v>
      </c>
      <c r="O87" s="16">
        <f t="shared" si="176"/>
        <v>208.44</v>
      </c>
      <c r="P87" s="21">
        <v>113</v>
      </c>
      <c r="Q87" s="16">
        <f t="shared" si="176"/>
        <v>108.48</v>
      </c>
      <c r="R87" s="21">
        <v>130</v>
      </c>
      <c r="S87" s="16">
        <f t="shared" si="176"/>
        <v>109.2</v>
      </c>
      <c r="T87" s="16">
        <f t="shared" si="176"/>
        <v>402.8</v>
      </c>
      <c r="U87" s="16">
        <f t="shared" si="176"/>
        <v>402.8</v>
      </c>
      <c r="V87" s="16">
        <f t="shared" si="176"/>
        <v>427.62</v>
      </c>
      <c r="W87" s="16">
        <f t="shared" si="130"/>
        <v>-24.8200000000001</v>
      </c>
      <c r="X87" s="16">
        <f t="shared" si="131"/>
        <v>377.98</v>
      </c>
      <c r="Y87" s="2"/>
    </row>
    <row r="88" ht="20" customHeight="1" spans="1:24">
      <c r="A88" s="22" t="s">
        <v>101</v>
      </c>
      <c r="B88" s="23">
        <f t="shared" ref="B88:B90" si="177">D88+L88</f>
        <v>191</v>
      </c>
      <c r="C88" s="24">
        <f t="shared" ref="C88:C90" si="178">E88+M88</f>
        <v>175.92</v>
      </c>
      <c r="D88" s="25">
        <f t="shared" ref="D88:D90" si="179">F88+H88+J88</f>
        <v>68</v>
      </c>
      <c r="E88" s="24">
        <f t="shared" ref="E88:E90" si="180">G88+I88+K88</f>
        <v>60.72</v>
      </c>
      <c r="F88" s="23">
        <v>5</v>
      </c>
      <c r="G88" s="24">
        <f t="shared" ref="G88:G90" si="181">ROUND(F88*900*12/10000,2)</f>
        <v>5.4</v>
      </c>
      <c r="H88" s="23">
        <v>20</v>
      </c>
      <c r="I88" s="24">
        <f t="shared" ref="I88:I90" si="182">ROUND(H88*800*12/10000,2)</f>
        <v>19.2</v>
      </c>
      <c r="J88" s="23">
        <v>43</v>
      </c>
      <c r="K88" s="24">
        <f t="shared" ref="K88:K90" si="183">ROUND(J88*700*12/10000,2)</f>
        <v>36.12</v>
      </c>
      <c r="L88" s="25">
        <f t="shared" ref="L88:L90" si="184">N88+P88+R88</f>
        <v>123</v>
      </c>
      <c r="M88" s="24">
        <f t="shared" ref="M88:M90" si="185">O88+Q88+S88</f>
        <v>115.2</v>
      </c>
      <c r="N88" s="23">
        <v>32</v>
      </c>
      <c r="O88" s="24">
        <f t="shared" ref="O88:O90" si="186">ROUND(N88*900*12/10000,2)</f>
        <v>34.56</v>
      </c>
      <c r="P88" s="23">
        <v>35</v>
      </c>
      <c r="Q88" s="24">
        <f t="shared" ref="Q88:Q90" si="187">ROUND(P88*800*12/10000,2)</f>
        <v>33.6</v>
      </c>
      <c r="R88" s="23">
        <v>56</v>
      </c>
      <c r="S88" s="33">
        <f t="shared" ref="S88:S90" si="188">ROUND(R88*700*12/10000,2)</f>
        <v>47.04</v>
      </c>
      <c r="T88" s="24">
        <f t="shared" ref="T88:T90" si="189">ROUND(C88*0.48,2)</f>
        <v>84.44</v>
      </c>
      <c r="U88" s="24">
        <f t="shared" ref="U88:U90" si="190">T88</f>
        <v>84.44</v>
      </c>
      <c r="V88" s="24">
        <v>88.53</v>
      </c>
      <c r="W88" s="16">
        <f t="shared" si="130"/>
        <v>-4.09</v>
      </c>
      <c r="X88" s="16">
        <f t="shared" si="131"/>
        <v>80.35</v>
      </c>
    </row>
    <row r="89" ht="20" customHeight="1" spans="1:24">
      <c r="A89" s="22" t="s">
        <v>102</v>
      </c>
      <c r="B89" s="23">
        <f t="shared" si="177"/>
        <v>396</v>
      </c>
      <c r="C89" s="24">
        <f t="shared" si="178"/>
        <v>391.08</v>
      </c>
      <c r="D89" s="25">
        <f t="shared" si="179"/>
        <v>213</v>
      </c>
      <c r="E89" s="24">
        <f t="shared" si="180"/>
        <v>208.56</v>
      </c>
      <c r="F89" s="23">
        <v>88</v>
      </c>
      <c r="G89" s="24">
        <f t="shared" si="181"/>
        <v>95.04</v>
      </c>
      <c r="H89" s="23">
        <v>71</v>
      </c>
      <c r="I89" s="24">
        <f t="shared" si="182"/>
        <v>68.16</v>
      </c>
      <c r="J89" s="23">
        <v>54</v>
      </c>
      <c r="K89" s="24">
        <f t="shared" si="183"/>
        <v>45.36</v>
      </c>
      <c r="L89" s="25">
        <f t="shared" si="184"/>
        <v>183</v>
      </c>
      <c r="M89" s="24">
        <f t="shared" si="185"/>
        <v>182.52</v>
      </c>
      <c r="N89" s="23">
        <v>101</v>
      </c>
      <c r="O89" s="24">
        <f t="shared" si="186"/>
        <v>109.08</v>
      </c>
      <c r="P89" s="23">
        <v>38</v>
      </c>
      <c r="Q89" s="24">
        <f t="shared" si="187"/>
        <v>36.48</v>
      </c>
      <c r="R89" s="23">
        <v>44</v>
      </c>
      <c r="S89" s="33">
        <f t="shared" si="188"/>
        <v>36.96</v>
      </c>
      <c r="T89" s="24">
        <f t="shared" si="189"/>
        <v>187.72</v>
      </c>
      <c r="U89" s="24">
        <f t="shared" si="190"/>
        <v>187.72</v>
      </c>
      <c r="V89" s="24">
        <v>201.25</v>
      </c>
      <c r="W89" s="16">
        <f t="shared" si="130"/>
        <v>-13.53</v>
      </c>
      <c r="X89" s="16">
        <f t="shared" si="131"/>
        <v>174.19</v>
      </c>
    </row>
    <row r="90" ht="20" customHeight="1" spans="1:24">
      <c r="A90" s="22" t="s">
        <v>103</v>
      </c>
      <c r="B90" s="23">
        <f t="shared" si="177"/>
        <v>281</v>
      </c>
      <c r="C90" s="24">
        <f t="shared" si="178"/>
        <v>272.16</v>
      </c>
      <c r="D90" s="25">
        <f t="shared" si="179"/>
        <v>151</v>
      </c>
      <c r="E90" s="24">
        <f t="shared" si="180"/>
        <v>143.76</v>
      </c>
      <c r="F90" s="23">
        <v>33</v>
      </c>
      <c r="G90" s="24">
        <f t="shared" si="181"/>
        <v>35.64</v>
      </c>
      <c r="H90" s="23">
        <v>75</v>
      </c>
      <c r="I90" s="24">
        <f t="shared" si="182"/>
        <v>72</v>
      </c>
      <c r="J90" s="23">
        <v>43</v>
      </c>
      <c r="K90" s="24">
        <f t="shared" si="183"/>
        <v>36.12</v>
      </c>
      <c r="L90" s="25">
        <f t="shared" si="184"/>
        <v>130</v>
      </c>
      <c r="M90" s="24">
        <f t="shared" si="185"/>
        <v>128.4</v>
      </c>
      <c r="N90" s="23">
        <v>60</v>
      </c>
      <c r="O90" s="24">
        <f t="shared" si="186"/>
        <v>64.8</v>
      </c>
      <c r="P90" s="23">
        <v>40</v>
      </c>
      <c r="Q90" s="24">
        <f t="shared" si="187"/>
        <v>38.4</v>
      </c>
      <c r="R90" s="23">
        <v>30</v>
      </c>
      <c r="S90" s="33">
        <f t="shared" si="188"/>
        <v>25.2</v>
      </c>
      <c r="T90" s="24">
        <f t="shared" si="189"/>
        <v>130.64</v>
      </c>
      <c r="U90" s="24">
        <f t="shared" si="190"/>
        <v>130.64</v>
      </c>
      <c r="V90" s="24">
        <v>137.84</v>
      </c>
      <c r="W90" s="16">
        <f t="shared" si="130"/>
        <v>-7.20000000000002</v>
      </c>
      <c r="X90" s="16">
        <f t="shared" si="131"/>
        <v>123.44</v>
      </c>
    </row>
    <row r="91" s="1" customFormat="1" ht="31" customHeight="1" spans="1:25">
      <c r="A91" s="14" t="s">
        <v>104</v>
      </c>
      <c r="B91" s="21">
        <f>SUM(B92:B126)</f>
        <v>21020</v>
      </c>
      <c r="C91" s="16">
        <f t="shared" ref="B91:Y91" si="191">SUM(C92:C126)</f>
        <v>20729.28</v>
      </c>
      <c r="D91" s="19">
        <f t="shared" si="191"/>
        <v>10103</v>
      </c>
      <c r="E91" s="16">
        <f t="shared" si="191"/>
        <v>9824.4</v>
      </c>
      <c r="F91" s="21">
        <f t="shared" si="191"/>
        <v>3673</v>
      </c>
      <c r="G91" s="16">
        <f t="shared" si="191"/>
        <v>3966.84</v>
      </c>
      <c r="H91" s="21">
        <f t="shared" si="191"/>
        <v>3803</v>
      </c>
      <c r="I91" s="16">
        <f t="shared" si="191"/>
        <v>3650.88</v>
      </c>
      <c r="J91" s="21">
        <f t="shared" si="191"/>
        <v>2627</v>
      </c>
      <c r="K91" s="16">
        <f t="shared" si="191"/>
        <v>2206.68</v>
      </c>
      <c r="L91" s="19">
        <f t="shared" si="191"/>
        <v>10917</v>
      </c>
      <c r="M91" s="16">
        <f t="shared" si="191"/>
        <v>10904.88</v>
      </c>
      <c r="N91" s="21">
        <f t="shared" si="191"/>
        <v>6138</v>
      </c>
      <c r="O91" s="16">
        <f t="shared" si="191"/>
        <v>6629.04</v>
      </c>
      <c r="P91" s="21">
        <f t="shared" si="191"/>
        <v>2179</v>
      </c>
      <c r="Q91" s="16">
        <f t="shared" si="191"/>
        <v>2091.84</v>
      </c>
      <c r="R91" s="21">
        <f t="shared" si="191"/>
        <v>2600</v>
      </c>
      <c r="S91" s="16">
        <f t="shared" si="191"/>
        <v>2184</v>
      </c>
      <c r="T91" s="16">
        <f t="shared" si="191"/>
        <v>9950.02</v>
      </c>
      <c r="U91" s="16">
        <f t="shared" si="191"/>
        <v>9950.02</v>
      </c>
      <c r="V91" s="16">
        <f t="shared" si="191"/>
        <v>10356.06</v>
      </c>
      <c r="W91" s="16">
        <f t="shared" si="130"/>
        <v>-406.040000000003</v>
      </c>
      <c r="X91" s="16">
        <f t="shared" si="131"/>
        <v>9543.97999999999</v>
      </c>
      <c r="Y91" s="2"/>
    </row>
    <row r="92" ht="20" customHeight="1" spans="1:24">
      <c r="A92" s="22" t="s">
        <v>105</v>
      </c>
      <c r="B92" s="23">
        <f t="shared" ref="B92:B126" si="192">D92+L92</f>
        <v>37</v>
      </c>
      <c r="C92" s="24">
        <f t="shared" ref="C92:C126" si="193">E92+M92</f>
        <v>35.64</v>
      </c>
      <c r="D92" s="25">
        <f t="shared" ref="D92:D126" si="194">F92+H92+J92</f>
        <v>20</v>
      </c>
      <c r="E92" s="24">
        <f t="shared" ref="E92:E126" si="195">G92+I92+K92</f>
        <v>19.2</v>
      </c>
      <c r="F92" s="23">
        <v>6</v>
      </c>
      <c r="G92" s="24">
        <f t="shared" ref="G92:G126" si="196">ROUND(F92*900*12/10000,2)</f>
        <v>6.48</v>
      </c>
      <c r="H92" s="23">
        <v>8</v>
      </c>
      <c r="I92" s="24">
        <f t="shared" ref="I92:I126" si="197">ROUND(H92*800*12/10000,2)</f>
        <v>7.68</v>
      </c>
      <c r="J92" s="23">
        <v>6</v>
      </c>
      <c r="K92" s="24">
        <f t="shared" ref="K92:K126" si="198">ROUND(J92*700*12/10000,2)</f>
        <v>5.04</v>
      </c>
      <c r="L92" s="25">
        <f t="shared" ref="L92:L126" si="199">N92+P92+R92</f>
        <v>17</v>
      </c>
      <c r="M92" s="24">
        <f t="shared" ref="M92:M126" si="200">O92+Q92+S92</f>
        <v>16.44</v>
      </c>
      <c r="N92" s="23">
        <v>8</v>
      </c>
      <c r="O92" s="24">
        <f t="shared" ref="O92:O126" si="201">ROUND(N92*900*12/10000,2)</f>
        <v>8.64</v>
      </c>
      <c r="P92" s="23">
        <v>2</v>
      </c>
      <c r="Q92" s="24">
        <f t="shared" ref="Q92:Q126" si="202">ROUND(P92*800*12/10000,2)</f>
        <v>1.92</v>
      </c>
      <c r="R92" s="23">
        <v>7</v>
      </c>
      <c r="S92" s="33">
        <f t="shared" ref="S92:S126" si="203">ROUND(R92*700*12/10000,2)</f>
        <v>5.88</v>
      </c>
      <c r="T92" s="24">
        <f t="shared" ref="T92:T126" si="204">ROUND(C92*0.48,2)</f>
        <v>17.11</v>
      </c>
      <c r="U92" s="24">
        <f t="shared" ref="U92:U126" si="205">T92</f>
        <v>17.11</v>
      </c>
      <c r="V92" s="24">
        <v>17.11</v>
      </c>
      <c r="W92" s="16">
        <f t="shared" si="130"/>
        <v>0</v>
      </c>
      <c r="X92" s="16">
        <f t="shared" si="131"/>
        <v>17.11</v>
      </c>
    </row>
    <row r="93" ht="20" customHeight="1" spans="1:24">
      <c r="A93" s="22" t="s">
        <v>106</v>
      </c>
      <c r="B93" s="23">
        <f t="shared" si="192"/>
        <v>350</v>
      </c>
      <c r="C93" s="24">
        <f t="shared" si="193"/>
        <v>329.16</v>
      </c>
      <c r="D93" s="25">
        <f t="shared" si="194"/>
        <v>209</v>
      </c>
      <c r="E93" s="24">
        <f t="shared" si="195"/>
        <v>191.76</v>
      </c>
      <c r="F93" s="23">
        <v>37</v>
      </c>
      <c r="G93" s="24">
        <f t="shared" si="196"/>
        <v>39.96</v>
      </c>
      <c r="H93" s="23">
        <v>61</v>
      </c>
      <c r="I93" s="24">
        <f t="shared" si="197"/>
        <v>58.56</v>
      </c>
      <c r="J93" s="23">
        <v>111</v>
      </c>
      <c r="K93" s="24">
        <f t="shared" si="198"/>
        <v>93.24</v>
      </c>
      <c r="L93" s="25">
        <f t="shared" si="199"/>
        <v>141</v>
      </c>
      <c r="M93" s="24">
        <f t="shared" si="200"/>
        <v>137.4</v>
      </c>
      <c r="N93" s="23">
        <v>68</v>
      </c>
      <c r="O93" s="24">
        <f t="shared" si="201"/>
        <v>73.44</v>
      </c>
      <c r="P93" s="23">
        <v>22</v>
      </c>
      <c r="Q93" s="24">
        <f t="shared" si="202"/>
        <v>21.12</v>
      </c>
      <c r="R93" s="23">
        <v>51</v>
      </c>
      <c r="S93" s="33">
        <f t="shared" si="203"/>
        <v>42.84</v>
      </c>
      <c r="T93" s="24">
        <f t="shared" si="204"/>
        <v>158</v>
      </c>
      <c r="U93" s="24">
        <f t="shared" si="205"/>
        <v>158</v>
      </c>
      <c r="V93" s="24">
        <v>164.62</v>
      </c>
      <c r="W93" s="16">
        <f t="shared" si="130"/>
        <v>-6.62</v>
      </c>
      <c r="X93" s="16">
        <f t="shared" si="131"/>
        <v>151.38</v>
      </c>
    </row>
    <row r="94" ht="20" customHeight="1" spans="1:24">
      <c r="A94" s="22" t="s">
        <v>107</v>
      </c>
      <c r="B94" s="23">
        <f t="shared" si="192"/>
        <v>320</v>
      </c>
      <c r="C94" s="24">
        <f t="shared" si="193"/>
        <v>312.12</v>
      </c>
      <c r="D94" s="25">
        <f t="shared" si="194"/>
        <v>180</v>
      </c>
      <c r="E94" s="24">
        <f t="shared" si="195"/>
        <v>171.96</v>
      </c>
      <c r="F94" s="23">
        <v>51</v>
      </c>
      <c r="G94" s="24">
        <f t="shared" si="196"/>
        <v>55.08</v>
      </c>
      <c r="H94" s="23">
        <v>71</v>
      </c>
      <c r="I94" s="24">
        <f t="shared" si="197"/>
        <v>68.16</v>
      </c>
      <c r="J94" s="23">
        <v>58</v>
      </c>
      <c r="K94" s="24">
        <f t="shared" si="198"/>
        <v>48.72</v>
      </c>
      <c r="L94" s="25">
        <f t="shared" si="199"/>
        <v>140</v>
      </c>
      <c r="M94" s="24">
        <f t="shared" si="200"/>
        <v>140.16</v>
      </c>
      <c r="N94" s="23">
        <v>85</v>
      </c>
      <c r="O94" s="24">
        <f t="shared" si="201"/>
        <v>91.8</v>
      </c>
      <c r="P94" s="23">
        <v>18</v>
      </c>
      <c r="Q94" s="24">
        <f t="shared" si="202"/>
        <v>17.28</v>
      </c>
      <c r="R94" s="23">
        <v>37</v>
      </c>
      <c r="S94" s="33">
        <f t="shared" si="203"/>
        <v>31.08</v>
      </c>
      <c r="T94" s="24">
        <f t="shared" si="204"/>
        <v>149.82</v>
      </c>
      <c r="U94" s="24">
        <f t="shared" si="205"/>
        <v>149.82</v>
      </c>
      <c r="V94" s="24">
        <v>154.37</v>
      </c>
      <c r="W94" s="16">
        <f t="shared" si="130"/>
        <v>-4.55000000000001</v>
      </c>
      <c r="X94" s="16">
        <f t="shared" si="131"/>
        <v>145.27</v>
      </c>
    </row>
    <row r="95" ht="20" customHeight="1" spans="1:24">
      <c r="A95" s="22" t="s">
        <v>108</v>
      </c>
      <c r="B95" s="23">
        <f t="shared" si="192"/>
        <v>229</v>
      </c>
      <c r="C95" s="24">
        <f t="shared" si="193"/>
        <v>219</v>
      </c>
      <c r="D95" s="25">
        <f t="shared" si="194"/>
        <v>129</v>
      </c>
      <c r="E95" s="24">
        <f t="shared" si="195"/>
        <v>120.96</v>
      </c>
      <c r="F95" s="23">
        <v>27</v>
      </c>
      <c r="G95" s="24">
        <f t="shared" si="196"/>
        <v>29.16</v>
      </c>
      <c r="H95" s="23">
        <v>51</v>
      </c>
      <c r="I95" s="24">
        <f t="shared" si="197"/>
        <v>48.96</v>
      </c>
      <c r="J95" s="23">
        <v>51</v>
      </c>
      <c r="K95" s="24">
        <f t="shared" si="198"/>
        <v>42.84</v>
      </c>
      <c r="L95" s="25">
        <f t="shared" si="199"/>
        <v>100</v>
      </c>
      <c r="M95" s="24">
        <f t="shared" si="200"/>
        <v>98.04</v>
      </c>
      <c r="N95" s="23">
        <v>51</v>
      </c>
      <c r="O95" s="24">
        <f t="shared" si="201"/>
        <v>55.08</v>
      </c>
      <c r="P95" s="23">
        <v>15</v>
      </c>
      <c r="Q95" s="24">
        <f t="shared" si="202"/>
        <v>14.4</v>
      </c>
      <c r="R95" s="23">
        <v>34</v>
      </c>
      <c r="S95" s="33">
        <f t="shared" si="203"/>
        <v>28.56</v>
      </c>
      <c r="T95" s="24">
        <f t="shared" si="204"/>
        <v>105.12</v>
      </c>
      <c r="U95" s="24">
        <f t="shared" si="205"/>
        <v>105.12</v>
      </c>
      <c r="V95" s="24">
        <v>108.81</v>
      </c>
      <c r="W95" s="16">
        <f t="shared" si="130"/>
        <v>-3.69</v>
      </c>
      <c r="X95" s="16">
        <f t="shared" si="131"/>
        <v>101.43</v>
      </c>
    </row>
    <row r="96" ht="20" customHeight="1" spans="1:24">
      <c r="A96" s="22" t="s">
        <v>109</v>
      </c>
      <c r="B96" s="23">
        <f t="shared" si="192"/>
        <v>350</v>
      </c>
      <c r="C96" s="24">
        <f t="shared" si="193"/>
        <v>332.4</v>
      </c>
      <c r="D96" s="25">
        <f t="shared" si="194"/>
        <v>275</v>
      </c>
      <c r="E96" s="24">
        <f t="shared" si="195"/>
        <v>259.08</v>
      </c>
      <c r="F96" s="23">
        <v>46</v>
      </c>
      <c r="G96" s="24">
        <f t="shared" si="196"/>
        <v>49.68</v>
      </c>
      <c r="H96" s="23">
        <v>142</v>
      </c>
      <c r="I96" s="24">
        <f t="shared" si="197"/>
        <v>136.32</v>
      </c>
      <c r="J96" s="23">
        <v>87</v>
      </c>
      <c r="K96" s="24">
        <f t="shared" si="198"/>
        <v>73.08</v>
      </c>
      <c r="L96" s="25">
        <f t="shared" si="199"/>
        <v>75</v>
      </c>
      <c r="M96" s="24">
        <f t="shared" si="200"/>
        <v>73.32</v>
      </c>
      <c r="N96" s="23">
        <v>38</v>
      </c>
      <c r="O96" s="24">
        <f t="shared" si="201"/>
        <v>41.04</v>
      </c>
      <c r="P96" s="23">
        <v>10</v>
      </c>
      <c r="Q96" s="24">
        <f t="shared" si="202"/>
        <v>9.6</v>
      </c>
      <c r="R96" s="23">
        <v>27</v>
      </c>
      <c r="S96" s="33">
        <f t="shared" si="203"/>
        <v>22.68</v>
      </c>
      <c r="T96" s="24">
        <f t="shared" si="204"/>
        <v>159.55</v>
      </c>
      <c r="U96" s="24">
        <f t="shared" si="205"/>
        <v>159.55</v>
      </c>
      <c r="V96" s="24">
        <v>164.97</v>
      </c>
      <c r="W96" s="16">
        <f t="shared" si="130"/>
        <v>-5.41999999999999</v>
      </c>
      <c r="X96" s="16">
        <f t="shared" si="131"/>
        <v>154.13</v>
      </c>
    </row>
    <row r="97" ht="20" customHeight="1" spans="1:24">
      <c r="A97" s="22" t="s">
        <v>110</v>
      </c>
      <c r="B97" s="23">
        <f t="shared" si="192"/>
        <v>436</v>
      </c>
      <c r="C97" s="24">
        <f t="shared" si="193"/>
        <v>439.56</v>
      </c>
      <c r="D97" s="25">
        <f t="shared" si="194"/>
        <v>262</v>
      </c>
      <c r="E97" s="24">
        <f t="shared" si="195"/>
        <v>263.76</v>
      </c>
      <c r="F97" s="23">
        <v>143</v>
      </c>
      <c r="G97" s="24">
        <f t="shared" si="196"/>
        <v>154.44</v>
      </c>
      <c r="H97" s="23">
        <v>78</v>
      </c>
      <c r="I97" s="24">
        <f t="shared" si="197"/>
        <v>74.88</v>
      </c>
      <c r="J97" s="23">
        <v>41</v>
      </c>
      <c r="K97" s="24">
        <f t="shared" si="198"/>
        <v>34.44</v>
      </c>
      <c r="L97" s="25">
        <f t="shared" si="199"/>
        <v>174</v>
      </c>
      <c r="M97" s="24">
        <f t="shared" si="200"/>
        <v>175.8</v>
      </c>
      <c r="N97" s="23">
        <v>111</v>
      </c>
      <c r="O97" s="24">
        <f t="shared" si="201"/>
        <v>119.88</v>
      </c>
      <c r="P97" s="23">
        <v>25</v>
      </c>
      <c r="Q97" s="24">
        <f t="shared" si="202"/>
        <v>24</v>
      </c>
      <c r="R97" s="23">
        <v>38</v>
      </c>
      <c r="S97" s="33">
        <f t="shared" si="203"/>
        <v>31.92</v>
      </c>
      <c r="T97" s="24">
        <f t="shared" si="204"/>
        <v>210.99</v>
      </c>
      <c r="U97" s="24">
        <f t="shared" si="205"/>
        <v>210.99</v>
      </c>
      <c r="V97" s="24">
        <v>218.02</v>
      </c>
      <c r="W97" s="16">
        <f t="shared" si="130"/>
        <v>-7.03</v>
      </c>
      <c r="X97" s="16">
        <f t="shared" si="131"/>
        <v>203.96</v>
      </c>
    </row>
    <row r="98" ht="20" customHeight="1" spans="1:24">
      <c r="A98" s="22" t="s">
        <v>111</v>
      </c>
      <c r="B98" s="23">
        <f t="shared" si="192"/>
        <v>744</v>
      </c>
      <c r="C98" s="24">
        <f t="shared" si="193"/>
        <v>745.92</v>
      </c>
      <c r="D98" s="25">
        <f t="shared" si="194"/>
        <v>400</v>
      </c>
      <c r="E98" s="24">
        <f t="shared" si="195"/>
        <v>401.28</v>
      </c>
      <c r="F98" s="23">
        <v>212</v>
      </c>
      <c r="G98" s="24">
        <f t="shared" si="196"/>
        <v>228.96</v>
      </c>
      <c r="H98" s="23">
        <v>120</v>
      </c>
      <c r="I98" s="24">
        <f t="shared" si="197"/>
        <v>115.2</v>
      </c>
      <c r="J98" s="23">
        <v>68</v>
      </c>
      <c r="K98" s="24">
        <f t="shared" si="198"/>
        <v>57.12</v>
      </c>
      <c r="L98" s="25">
        <f t="shared" si="199"/>
        <v>344</v>
      </c>
      <c r="M98" s="24">
        <f t="shared" si="200"/>
        <v>344.64</v>
      </c>
      <c r="N98" s="23">
        <v>190</v>
      </c>
      <c r="O98" s="24">
        <f t="shared" si="201"/>
        <v>205.2</v>
      </c>
      <c r="P98" s="23">
        <v>84</v>
      </c>
      <c r="Q98" s="24">
        <f t="shared" si="202"/>
        <v>80.64</v>
      </c>
      <c r="R98" s="23">
        <v>70</v>
      </c>
      <c r="S98" s="33">
        <f t="shared" si="203"/>
        <v>58.8</v>
      </c>
      <c r="T98" s="24">
        <f t="shared" si="204"/>
        <v>358.04</v>
      </c>
      <c r="U98" s="24">
        <f t="shared" si="205"/>
        <v>358.04</v>
      </c>
      <c r="V98" s="24">
        <v>370.43</v>
      </c>
      <c r="W98" s="16">
        <f t="shared" si="130"/>
        <v>-12.39</v>
      </c>
      <c r="X98" s="16">
        <f t="shared" si="131"/>
        <v>345.65</v>
      </c>
    </row>
    <row r="99" ht="20" customHeight="1" spans="1:24">
      <c r="A99" s="22" t="s">
        <v>112</v>
      </c>
      <c r="B99" s="23">
        <f t="shared" si="192"/>
        <v>850</v>
      </c>
      <c r="C99" s="24">
        <f t="shared" si="193"/>
        <v>872.88</v>
      </c>
      <c r="D99" s="25">
        <f t="shared" si="194"/>
        <v>448</v>
      </c>
      <c r="E99" s="24">
        <f t="shared" si="195"/>
        <v>458.04</v>
      </c>
      <c r="F99" s="23">
        <v>274</v>
      </c>
      <c r="G99" s="24">
        <f t="shared" si="196"/>
        <v>295.92</v>
      </c>
      <c r="H99" s="23">
        <v>133</v>
      </c>
      <c r="I99" s="24">
        <f t="shared" si="197"/>
        <v>127.68</v>
      </c>
      <c r="J99" s="23">
        <v>41</v>
      </c>
      <c r="K99" s="24">
        <f t="shared" si="198"/>
        <v>34.44</v>
      </c>
      <c r="L99" s="25">
        <f t="shared" si="199"/>
        <v>402</v>
      </c>
      <c r="M99" s="24">
        <f t="shared" si="200"/>
        <v>414.84</v>
      </c>
      <c r="N99" s="23">
        <v>280</v>
      </c>
      <c r="O99" s="24">
        <f t="shared" si="201"/>
        <v>302.4</v>
      </c>
      <c r="P99" s="23">
        <v>83</v>
      </c>
      <c r="Q99" s="24">
        <f t="shared" si="202"/>
        <v>79.68</v>
      </c>
      <c r="R99" s="23">
        <v>39</v>
      </c>
      <c r="S99" s="33">
        <f t="shared" si="203"/>
        <v>32.76</v>
      </c>
      <c r="T99" s="24">
        <f t="shared" si="204"/>
        <v>418.98</v>
      </c>
      <c r="U99" s="24">
        <f t="shared" si="205"/>
        <v>418.98</v>
      </c>
      <c r="V99" s="24">
        <v>426.93</v>
      </c>
      <c r="W99" s="16">
        <f t="shared" si="130"/>
        <v>-7.94999999999999</v>
      </c>
      <c r="X99" s="16">
        <f t="shared" si="131"/>
        <v>411.03</v>
      </c>
    </row>
    <row r="100" ht="20" customHeight="1" spans="1:24">
      <c r="A100" s="22" t="s">
        <v>113</v>
      </c>
      <c r="B100" s="23">
        <f t="shared" si="192"/>
        <v>904</v>
      </c>
      <c r="C100" s="24">
        <f t="shared" si="193"/>
        <v>872.4</v>
      </c>
      <c r="D100" s="25">
        <f t="shared" si="194"/>
        <v>468</v>
      </c>
      <c r="E100" s="24">
        <f t="shared" si="195"/>
        <v>465.36</v>
      </c>
      <c r="F100" s="23">
        <v>222</v>
      </c>
      <c r="G100" s="24">
        <f t="shared" si="196"/>
        <v>239.76</v>
      </c>
      <c r="H100" s="23">
        <v>158</v>
      </c>
      <c r="I100" s="24">
        <f t="shared" si="197"/>
        <v>151.68</v>
      </c>
      <c r="J100" s="23">
        <v>88</v>
      </c>
      <c r="K100" s="24">
        <f t="shared" si="198"/>
        <v>73.92</v>
      </c>
      <c r="L100" s="25">
        <f t="shared" si="199"/>
        <v>436</v>
      </c>
      <c r="M100" s="24">
        <f t="shared" si="200"/>
        <v>407.04</v>
      </c>
      <c r="N100" s="23">
        <v>146</v>
      </c>
      <c r="O100" s="24">
        <f t="shared" si="201"/>
        <v>157.68</v>
      </c>
      <c r="P100" s="23">
        <v>48</v>
      </c>
      <c r="Q100" s="24">
        <f t="shared" si="202"/>
        <v>46.08</v>
      </c>
      <c r="R100" s="23">
        <v>242</v>
      </c>
      <c r="S100" s="33">
        <f t="shared" si="203"/>
        <v>203.28</v>
      </c>
      <c r="T100" s="24">
        <f t="shared" si="204"/>
        <v>418.75</v>
      </c>
      <c r="U100" s="24">
        <f t="shared" si="205"/>
        <v>418.75</v>
      </c>
      <c r="V100" s="24">
        <v>435.63</v>
      </c>
      <c r="W100" s="16">
        <f t="shared" si="130"/>
        <v>-16.88</v>
      </c>
      <c r="X100" s="16">
        <f t="shared" si="131"/>
        <v>401.87</v>
      </c>
    </row>
    <row r="101" ht="20" customHeight="1" spans="1:24">
      <c r="A101" s="22" t="s">
        <v>114</v>
      </c>
      <c r="B101" s="23">
        <f t="shared" si="192"/>
        <v>456</v>
      </c>
      <c r="C101" s="24">
        <f t="shared" si="193"/>
        <v>443.4</v>
      </c>
      <c r="D101" s="25">
        <f t="shared" si="194"/>
        <v>318</v>
      </c>
      <c r="E101" s="24">
        <f t="shared" si="195"/>
        <v>314.16</v>
      </c>
      <c r="F101" s="23">
        <v>137</v>
      </c>
      <c r="G101" s="24">
        <f t="shared" si="196"/>
        <v>147.96</v>
      </c>
      <c r="H101" s="23">
        <v>118</v>
      </c>
      <c r="I101" s="24">
        <f t="shared" si="197"/>
        <v>113.28</v>
      </c>
      <c r="J101" s="23">
        <v>63</v>
      </c>
      <c r="K101" s="24">
        <f t="shared" si="198"/>
        <v>52.92</v>
      </c>
      <c r="L101" s="25">
        <f t="shared" si="199"/>
        <v>138</v>
      </c>
      <c r="M101" s="24">
        <f t="shared" si="200"/>
        <v>129.24</v>
      </c>
      <c r="N101" s="23">
        <v>37</v>
      </c>
      <c r="O101" s="24">
        <f t="shared" si="201"/>
        <v>39.96</v>
      </c>
      <c r="P101" s="23">
        <v>37</v>
      </c>
      <c r="Q101" s="24">
        <f t="shared" si="202"/>
        <v>35.52</v>
      </c>
      <c r="R101" s="23">
        <v>64</v>
      </c>
      <c r="S101" s="33">
        <f t="shared" si="203"/>
        <v>53.76</v>
      </c>
      <c r="T101" s="24">
        <f t="shared" si="204"/>
        <v>212.83</v>
      </c>
      <c r="U101" s="24">
        <f t="shared" si="205"/>
        <v>212.83</v>
      </c>
      <c r="V101" s="24">
        <v>227.75</v>
      </c>
      <c r="W101" s="16">
        <f t="shared" si="130"/>
        <v>-14.92</v>
      </c>
      <c r="X101" s="16">
        <f t="shared" si="131"/>
        <v>197.91</v>
      </c>
    </row>
    <row r="102" ht="20" customHeight="1" spans="1:24">
      <c r="A102" s="22" t="s">
        <v>115</v>
      </c>
      <c r="B102" s="23">
        <f t="shared" si="192"/>
        <v>679</v>
      </c>
      <c r="C102" s="24">
        <f t="shared" si="193"/>
        <v>668.76</v>
      </c>
      <c r="D102" s="25">
        <f t="shared" si="194"/>
        <v>335</v>
      </c>
      <c r="E102" s="24">
        <f t="shared" si="195"/>
        <v>329.88</v>
      </c>
      <c r="F102" s="23">
        <v>140</v>
      </c>
      <c r="G102" s="24">
        <f t="shared" si="196"/>
        <v>151.2</v>
      </c>
      <c r="H102" s="23">
        <v>124</v>
      </c>
      <c r="I102" s="24">
        <f t="shared" si="197"/>
        <v>119.04</v>
      </c>
      <c r="J102" s="23">
        <v>71</v>
      </c>
      <c r="K102" s="24">
        <f t="shared" si="198"/>
        <v>59.64</v>
      </c>
      <c r="L102" s="25">
        <f t="shared" si="199"/>
        <v>344</v>
      </c>
      <c r="M102" s="24">
        <f t="shared" si="200"/>
        <v>338.88</v>
      </c>
      <c r="N102" s="23">
        <v>163</v>
      </c>
      <c r="O102" s="24">
        <f t="shared" si="201"/>
        <v>176.04</v>
      </c>
      <c r="P102" s="23">
        <v>90</v>
      </c>
      <c r="Q102" s="24">
        <f t="shared" si="202"/>
        <v>86.4</v>
      </c>
      <c r="R102" s="23">
        <v>91</v>
      </c>
      <c r="S102" s="33">
        <f t="shared" si="203"/>
        <v>76.44</v>
      </c>
      <c r="T102" s="24">
        <f t="shared" si="204"/>
        <v>321</v>
      </c>
      <c r="U102" s="24">
        <f t="shared" si="205"/>
        <v>321</v>
      </c>
      <c r="V102" s="24">
        <v>336.5</v>
      </c>
      <c r="W102" s="16">
        <f t="shared" si="130"/>
        <v>-15.5</v>
      </c>
      <c r="X102" s="16">
        <f t="shared" si="131"/>
        <v>305.5</v>
      </c>
    </row>
    <row r="103" ht="20" customHeight="1" spans="1:24">
      <c r="A103" s="22" t="s">
        <v>116</v>
      </c>
      <c r="B103" s="23">
        <f t="shared" si="192"/>
        <v>921</v>
      </c>
      <c r="C103" s="24">
        <f t="shared" si="193"/>
        <v>892.8</v>
      </c>
      <c r="D103" s="25">
        <f t="shared" si="194"/>
        <v>481</v>
      </c>
      <c r="E103" s="24">
        <f t="shared" si="195"/>
        <v>477.48</v>
      </c>
      <c r="F103" s="23">
        <v>245</v>
      </c>
      <c r="G103" s="24">
        <f t="shared" si="196"/>
        <v>264.6</v>
      </c>
      <c r="H103" s="23">
        <v>122</v>
      </c>
      <c r="I103" s="24">
        <f t="shared" si="197"/>
        <v>117.12</v>
      </c>
      <c r="J103" s="23">
        <v>114</v>
      </c>
      <c r="K103" s="24">
        <f t="shared" si="198"/>
        <v>95.76</v>
      </c>
      <c r="L103" s="25">
        <f t="shared" si="199"/>
        <v>440</v>
      </c>
      <c r="M103" s="24">
        <f t="shared" si="200"/>
        <v>415.32</v>
      </c>
      <c r="N103" s="23">
        <v>167</v>
      </c>
      <c r="O103" s="24">
        <f t="shared" si="201"/>
        <v>180.36</v>
      </c>
      <c r="P103" s="23">
        <v>47</v>
      </c>
      <c r="Q103" s="24">
        <f t="shared" si="202"/>
        <v>45.12</v>
      </c>
      <c r="R103" s="23">
        <v>226</v>
      </c>
      <c r="S103" s="33">
        <f t="shared" si="203"/>
        <v>189.84</v>
      </c>
      <c r="T103" s="24">
        <f t="shared" si="204"/>
        <v>428.54</v>
      </c>
      <c r="U103" s="24">
        <f t="shared" si="205"/>
        <v>428.54</v>
      </c>
      <c r="V103" s="24">
        <v>440.06</v>
      </c>
      <c r="W103" s="16">
        <f t="shared" si="130"/>
        <v>-11.52</v>
      </c>
      <c r="X103" s="16">
        <f t="shared" si="131"/>
        <v>417.02</v>
      </c>
    </row>
    <row r="104" ht="20" customHeight="1" spans="1:24">
      <c r="A104" s="22" t="s">
        <v>117</v>
      </c>
      <c r="B104" s="23">
        <f t="shared" si="192"/>
        <v>680</v>
      </c>
      <c r="C104" s="24">
        <f t="shared" si="193"/>
        <v>657.96</v>
      </c>
      <c r="D104" s="25">
        <f t="shared" si="194"/>
        <v>291</v>
      </c>
      <c r="E104" s="24">
        <f t="shared" si="195"/>
        <v>280.56</v>
      </c>
      <c r="F104" s="23">
        <v>97</v>
      </c>
      <c r="G104" s="24">
        <f t="shared" si="196"/>
        <v>104.76</v>
      </c>
      <c r="H104" s="23">
        <v>107</v>
      </c>
      <c r="I104" s="24">
        <f t="shared" si="197"/>
        <v>102.72</v>
      </c>
      <c r="J104" s="23">
        <v>87</v>
      </c>
      <c r="K104" s="24">
        <f t="shared" si="198"/>
        <v>73.08</v>
      </c>
      <c r="L104" s="25">
        <f t="shared" si="199"/>
        <v>389</v>
      </c>
      <c r="M104" s="24">
        <f t="shared" si="200"/>
        <v>377.4</v>
      </c>
      <c r="N104" s="23">
        <v>179</v>
      </c>
      <c r="O104" s="24">
        <f t="shared" si="201"/>
        <v>193.32</v>
      </c>
      <c r="P104" s="23">
        <v>64</v>
      </c>
      <c r="Q104" s="24">
        <f t="shared" si="202"/>
        <v>61.44</v>
      </c>
      <c r="R104" s="23">
        <v>146</v>
      </c>
      <c r="S104" s="33">
        <f t="shared" si="203"/>
        <v>122.64</v>
      </c>
      <c r="T104" s="24">
        <f t="shared" si="204"/>
        <v>315.82</v>
      </c>
      <c r="U104" s="24">
        <f t="shared" si="205"/>
        <v>315.82</v>
      </c>
      <c r="V104" s="24">
        <v>331.49</v>
      </c>
      <c r="W104" s="16">
        <f t="shared" si="130"/>
        <v>-15.67</v>
      </c>
      <c r="X104" s="16">
        <f t="shared" si="131"/>
        <v>300.15</v>
      </c>
    </row>
    <row r="105" ht="20" customHeight="1" spans="1:24">
      <c r="A105" s="22" t="s">
        <v>118</v>
      </c>
      <c r="B105" s="23">
        <f t="shared" si="192"/>
        <v>491</v>
      </c>
      <c r="C105" s="24">
        <f t="shared" si="193"/>
        <v>485.4</v>
      </c>
      <c r="D105" s="25">
        <f t="shared" si="194"/>
        <v>162</v>
      </c>
      <c r="E105" s="24">
        <f t="shared" si="195"/>
        <v>158.04</v>
      </c>
      <c r="F105" s="23">
        <v>57</v>
      </c>
      <c r="G105" s="24">
        <f t="shared" si="196"/>
        <v>61.56</v>
      </c>
      <c r="H105" s="23">
        <v>69</v>
      </c>
      <c r="I105" s="24">
        <f t="shared" si="197"/>
        <v>66.24</v>
      </c>
      <c r="J105" s="23">
        <v>36</v>
      </c>
      <c r="K105" s="24">
        <f t="shared" si="198"/>
        <v>30.24</v>
      </c>
      <c r="L105" s="25">
        <f t="shared" si="199"/>
        <v>329</v>
      </c>
      <c r="M105" s="24">
        <f t="shared" si="200"/>
        <v>327.36</v>
      </c>
      <c r="N105" s="23">
        <v>168</v>
      </c>
      <c r="O105" s="24">
        <f t="shared" si="201"/>
        <v>181.44</v>
      </c>
      <c r="P105" s="23">
        <v>89</v>
      </c>
      <c r="Q105" s="24">
        <f t="shared" si="202"/>
        <v>85.44</v>
      </c>
      <c r="R105" s="23">
        <v>72</v>
      </c>
      <c r="S105" s="33">
        <f t="shared" si="203"/>
        <v>60.48</v>
      </c>
      <c r="T105" s="24">
        <f t="shared" si="204"/>
        <v>232.99</v>
      </c>
      <c r="U105" s="24">
        <f t="shared" si="205"/>
        <v>232.99</v>
      </c>
      <c r="V105" s="24">
        <v>238.87</v>
      </c>
      <c r="W105" s="16">
        <f t="shared" ref="W105:W126" si="206">U105-V105</f>
        <v>-5.88</v>
      </c>
      <c r="X105" s="16">
        <f t="shared" ref="X105:X126" si="207">T105+W105</f>
        <v>227.11</v>
      </c>
    </row>
    <row r="106" ht="20" customHeight="1" spans="1:24">
      <c r="A106" s="22" t="s">
        <v>119</v>
      </c>
      <c r="B106" s="23">
        <f t="shared" si="192"/>
        <v>603</v>
      </c>
      <c r="C106" s="24">
        <f t="shared" si="193"/>
        <v>609.6</v>
      </c>
      <c r="D106" s="25">
        <f t="shared" si="194"/>
        <v>300</v>
      </c>
      <c r="E106" s="24">
        <f t="shared" si="195"/>
        <v>294.84</v>
      </c>
      <c r="F106" s="23">
        <v>119</v>
      </c>
      <c r="G106" s="24">
        <f t="shared" si="196"/>
        <v>128.52</v>
      </c>
      <c r="H106" s="23">
        <v>119</v>
      </c>
      <c r="I106" s="24">
        <f t="shared" si="197"/>
        <v>114.24</v>
      </c>
      <c r="J106" s="23">
        <v>62</v>
      </c>
      <c r="K106" s="24">
        <f t="shared" si="198"/>
        <v>52.08</v>
      </c>
      <c r="L106" s="25">
        <f t="shared" si="199"/>
        <v>303</v>
      </c>
      <c r="M106" s="24">
        <f t="shared" si="200"/>
        <v>314.76</v>
      </c>
      <c r="N106" s="23">
        <v>217</v>
      </c>
      <c r="O106" s="24">
        <f t="shared" si="201"/>
        <v>234.36</v>
      </c>
      <c r="P106" s="23">
        <v>68</v>
      </c>
      <c r="Q106" s="24">
        <f t="shared" si="202"/>
        <v>65.28</v>
      </c>
      <c r="R106" s="23">
        <v>18</v>
      </c>
      <c r="S106" s="33">
        <f t="shared" si="203"/>
        <v>15.12</v>
      </c>
      <c r="T106" s="24">
        <f t="shared" si="204"/>
        <v>292.61</v>
      </c>
      <c r="U106" s="24">
        <f t="shared" si="205"/>
        <v>292.61</v>
      </c>
      <c r="V106" s="24">
        <v>299.46</v>
      </c>
      <c r="W106" s="16">
        <f t="shared" si="206"/>
        <v>-6.84999999999997</v>
      </c>
      <c r="X106" s="16">
        <f t="shared" si="207"/>
        <v>285.76</v>
      </c>
    </row>
    <row r="107" ht="20" customHeight="1" spans="1:24">
      <c r="A107" s="22" t="s">
        <v>120</v>
      </c>
      <c r="B107" s="23">
        <f t="shared" si="192"/>
        <v>256</v>
      </c>
      <c r="C107" s="24">
        <f t="shared" si="193"/>
        <v>243.36</v>
      </c>
      <c r="D107" s="25">
        <f t="shared" si="194"/>
        <v>110</v>
      </c>
      <c r="E107" s="24">
        <f t="shared" si="195"/>
        <v>104.64</v>
      </c>
      <c r="F107" s="23">
        <v>24</v>
      </c>
      <c r="G107" s="24">
        <f t="shared" si="196"/>
        <v>25.92</v>
      </c>
      <c r="H107" s="23">
        <v>54</v>
      </c>
      <c r="I107" s="24">
        <f t="shared" si="197"/>
        <v>51.84</v>
      </c>
      <c r="J107" s="23">
        <v>32</v>
      </c>
      <c r="K107" s="24">
        <f t="shared" si="198"/>
        <v>26.88</v>
      </c>
      <c r="L107" s="25">
        <f t="shared" si="199"/>
        <v>146</v>
      </c>
      <c r="M107" s="24">
        <f t="shared" si="200"/>
        <v>138.72</v>
      </c>
      <c r="N107" s="23">
        <v>51</v>
      </c>
      <c r="O107" s="24">
        <f t="shared" si="201"/>
        <v>55.08</v>
      </c>
      <c r="P107" s="23">
        <v>32</v>
      </c>
      <c r="Q107" s="24">
        <f t="shared" si="202"/>
        <v>30.72</v>
      </c>
      <c r="R107" s="23">
        <v>63</v>
      </c>
      <c r="S107" s="33">
        <f t="shared" si="203"/>
        <v>52.92</v>
      </c>
      <c r="T107" s="24">
        <f t="shared" si="204"/>
        <v>116.81</v>
      </c>
      <c r="U107" s="24">
        <f t="shared" si="205"/>
        <v>116.81</v>
      </c>
      <c r="V107" s="24">
        <v>120.96</v>
      </c>
      <c r="W107" s="16">
        <f t="shared" si="206"/>
        <v>-4.14999999999999</v>
      </c>
      <c r="X107" s="16">
        <f t="shared" si="207"/>
        <v>112.66</v>
      </c>
    </row>
    <row r="108" ht="20" customHeight="1" spans="1:24">
      <c r="A108" s="22" t="s">
        <v>121</v>
      </c>
      <c r="B108" s="23">
        <f t="shared" si="192"/>
        <v>745</v>
      </c>
      <c r="C108" s="24">
        <f t="shared" si="193"/>
        <v>735.84</v>
      </c>
      <c r="D108" s="25">
        <f t="shared" si="194"/>
        <v>288</v>
      </c>
      <c r="E108" s="24">
        <f t="shared" si="195"/>
        <v>273.96</v>
      </c>
      <c r="F108" s="23">
        <v>74</v>
      </c>
      <c r="G108" s="24">
        <f t="shared" si="196"/>
        <v>79.92</v>
      </c>
      <c r="H108" s="23">
        <v>119</v>
      </c>
      <c r="I108" s="24">
        <f t="shared" si="197"/>
        <v>114.24</v>
      </c>
      <c r="J108" s="23">
        <v>95</v>
      </c>
      <c r="K108" s="24">
        <f t="shared" si="198"/>
        <v>79.8</v>
      </c>
      <c r="L108" s="25">
        <f t="shared" si="199"/>
        <v>457</v>
      </c>
      <c r="M108" s="24">
        <f t="shared" si="200"/>
        <v>461.88</v>
      </c>
      <c r="N108" s="23">
        <v>284</v>
      </c>
      <c r="O108" s="24">
        <f t="shared" si="201"/>
        <v>306.72</v>
      </c>
      <c r="P108" s="23">
        <v>82</v>
      </c>
      <c r="Q108" s="24">
        <f t="shared" si="202"/>
        <v>78.72</v>
      </c>
      <c r="R108" s="23">
        <v>91</v>
      </c>
      <c r="S108" s="33">
        <f t="shared" si="203"/>
        <v>76.44</v>
      </c>
      <c r="T108" s="24">
        <f t="shared" si="204"/>
        <v>353.2</v>
      </c>
      <c r="U108" s="24">
        <f t="shared" si="205"/>
        <v>353.2</v>
      </c>
      <c r="V108" s="24">
        <v>372.84</v>
      </c>
      <c r="W108" s="16">
        <f t="shared" si="206"/>
        <v>-19.64</v>
      </c>
      <c r="X108" s="16">
        <f t="shared" si="207"/>
        <v>333.56</v>
      </c>
    </row>
    <row r="109" ht="20" customHeight="1" spans="1:24">
      <c r="A109" s="22" t="s">
        <v>122</v>
      </c>
      <c r="B109" s="23">
        <f t="shared" si="192"/>
        <v>1175</v>
      </c>
      <c r="C109" s="24">
        <f t="shared" si="193"/>
        <v>1175.88</v>
      </c>
      <c r="D109" s="25">
        <f t="shared" si="194"/>
        <v>358</v>
      </c>
      <c r="E109" s="24">
        <f t="shared" si="195"/>
        <v>350.04</v>
      </c>
      <c r="F109" s="23">
        <v>119</v>
      </c>
      <c r="G109" s="24">
        <f t="shared" si="196"/>
        <v>128.52</v>
      </c>
      <c r="H109" s="23">
        <v>173</v>
      </c>
      <c r="I109" s="24">
        <f t="shared" si="197"/>
        <v>166.08</v>
      </c>
      <c r="J109" s="23">
        <v>66</v>
      </c>
      <c r="K109" s="24">
        <f t="shared" si="198"/>
        <v>55.44</v>
      </c>
      <c r="L109" s="25">
        <f t="shared" si="199"/>
        <v>817</v>
      </c>
      <c r="M109" s="24">
        <f t="shared" si="200"/>
        <v>825.84</v>
      </c>
      <c r="N109" s="23">
        <v>473</v>
      </c>
      <c r="O109" s="24">
        <f t="shared" si="201"/>
        <v>510.84</v>
      </c>
      <c r="P109" s="23">
        <v>217</v>
      </c>
      <c r="Q109" s="24">
        <f t="shared" si="202"/>
        <v>208.32</v>
      </c>
      <c r="R109" s="23">
        <v>127</v>
      </c>
      <c r="S109" s="33">
        <f t="shared" si="203"/>
        <v>106.68</v>
      </c>
      <c r="T109" s="24">
        <f t="shared" si="204"/>
        <v>564.42</v>
      </c>
      <c r="U109" s="24">
        <f t="shared" si="205"/>
        <v>564.42</v>
      </c>
      <c r="V109" s="24">
        <v>584.81</v>
      </c>
      <c r="W109" s="16">
        <f t="shared" si="206"/>
        <v>-20.39</v>
      </c>
      <c r="X109" s="16">
        <f t="shared" si="207"/>
        <v>544.03</v>
      </c>
    </row>
    <row r="110" ht="20" customHeight="1" spans="1:24">
      <c r="A110" s="22" t="s">
        <v>123</v>
      </c>
      <c r="B110" s="23">
        <f t="shared" si="192"/>
        <v>462</v>
      </c>
      <c r="C110" s="24">
        <f t="shared" si="193"/>
        <v>449.28</v>
      </c>
      <c r="D110" s="25">
        <f t="shared" si="194"/>
        <v>129</v>
      </c>
      <c r="E110" s="24">
        <f t="shared" si="195"/>
        <v>120.96</v>
      </c>
      <c r="F110" s="23">
        <v>25</v>
      </c>
      <c r="G110" s="24">
        <f t="shared" si="196"/>
        <v>27</v>
      </c>
      <c r="H110" s="23">
        <v>55</v>
      </c>
      <c r="I110" s="24">
        <f t="shared" si="197"/>
        <v>52.8</v>
      </c>
      <c r="J110" s="23">
        <v>49</v>
      </c>
      <c r="K110" s="24">
        <f t="shared" si="198"/>
        <v>41.16</v>
      </c>
      <c r="L110" s="25">
        <f t="shared" si="199"/>
        <v>333</v>
      </c>
      <c r="M110" s="24">
        <f t="shared" si="200"/>
        <v>328.32</v>
      </c>
      <c r="N110" s="23">
        <v>155</v>
      </c>
      <c r="O110" s="24">
        <f t="shared" si="201"/>
        <v>167.4</v>
      </c>
      <c r="P110" s="23">
        <v>95</v>
      </c>
      <c r="Q110" s="24">
        <f t="shared" si="202"/>
        <v>91.2</v>
      </c>
      <c r="R110" s="23">
        <v>83</v>
      </c>
      <c r="S110" s="33">
        <f t="shared" si="203"/>
        <v>69.72</v>
      </c>
      <c r="T110" s="24">
        <f t="shared" si="204"/>
        <v>215.65</v>
      </c>
      <c r="U110" s="24">
        <f t="shared" si="205"/>
        <v>215.65</v>
      </c>
      <c r="V110" s="24">
        <v>222.16</v>
      </c>
      <c r="W110" s="16">
        <f t="shared" si="206"/>
        <v>-6.50999999999999</v>
      </c>
      <c r="X110" s="16">
        <f t="shared" si="207"/>
        <v>209.14</v>
      </c>
    </row>
    <row r="111" ht="20" customHeight="1" spans="1:24">
      <c r="A111" s="22" t="s">
        <v>124</v>
      </c>
      <c r="B111" s="23">
        <f t="shared" si="192"/>
        <v>1156</v>
      </c>
      <c r="C111" s="24">
        <f t="shared" si="193"/>
        <v>1135.92</v>
      </c>
      <c r="D111" s="25">
        <f t="shared" si="194"/>
        <v>486</v>
      </c>
      <c r="E111" s="24">
        <f t="shared" si="195"/>
        <v>464.52</v>
      </c>
      <c r="F111" s="23">
        <v>128</v>
      </c>
      <c r="G111" s="24">
        <f t="shared" si="196"/>
        <v>138.24</v>
      </c>
      <c r="H111" s="23">
        <v>213</v>
      </c>
      <c r="I111" s="24">
        <f t="shared" si="197"/>
        <v>204.48</v>
      </c>
      <c r="J111" s="23">
        <v>145</v>
      </c>
      <c r="K111" s="24">
        <f t="shared" si="198"/>
        <v>121.8</v>
      </c>
      <c r="L111" s="25">
        <f t="shared" si="199"/>
        <v>670</v>
      </c>
      <c r="M111" s="24">
        <f t="shared" si="200"/>
        <v>671.4</v>
      </c>
      <c r="N111" s="23">
        <v>374</v>
      </c>
      <c r="O111" s="24">
        <f t="shared" si="201"/>
        <v>403.92</v>
      </c>
      <c r="P111" s="23">
        <v>157</v>
      </c>
      <c r="Q111" s="24">
        <f t="shared" si="202"/>
        <v>150.72</v>
      </c>
      <c r="R111" s="23">
        <v>139</v>
      </c>
      <c r="S111" s="33">
        <f t="shared" si="203"/>
        <v>116.76</v>
      </c>
      <c r="T111" s="24">
        <f t="shared" si="204"/>
        <v>545.24</v>
      </c>
      <c r="U111" s="24">
        <f t="shared" si="205"/>
        <v>545.24</v>
      </c>
      <c r="V111" s="24">
        <v>570.41</v>
      </c>
      <c r="W111" s="16">
        <f t="shared" si="206"/>
        <v>-25.17</v>
      </c>
      <c r="X111" s="16">
        <f t="shared" si="207"/>
        <v>520.07</v>
      </c>
    </row>
    <row r="112" ht="20" customHeight="1" spans="1:24">
      <c r="A112" s="22" t="s">
        <v>125</v>
      </c>
      <c r="B112" s="23">
        <f t="shared" si="192"/>
        <v>809</v>
      </c>
      <c r="C112" s="24">
        <f t="shared" si="193"/>
        <v>815.04</v>
      </c>
      <c r="D112" s="25">
        <f t="shared" si="194"/>
        <v>352</v>
      </c>
      <c r="E112" s="24">
        <f t="shared" si="195"/>
        <v>339</v>
      </c>
      <c r="F112" s="23">
        <v>90</v>
      </c>
      <c r="G112" s="24">
        <f t="shared" si="196"/>
        <v>97.2</v>
      </c>
      <c r="H112" s="23">
        <v>181</v>
      </c>
      <c r="I112" s="24">
        <f t="shared" si="197"/>
        <v>173.76</v>
      </c>
      <c r="J112" s="23">
        <v>81</v>
      </c>
      <c r="K112" s="24">
        <f t="shared" si="198"/>
        <v>68.04</v>
      </c>
      <c r="L112" s="25">
        <f t="shared" si="199"/>
        <v>457</v>
      </c>
      <c r="M112" s="24">
        <f t="shared" si="200"/>
        <v>476.04</v>
      </c>
      <c r="N112" s="23">
        <v>351</v>
      </c>
      <c r="O112" s="24">
        <f t="shared" si="201"/>
        <v>379.08</v>
      </c>
      <c r="P112" s="23">
        <v>66</v>
      </c>
      <c r="Q112" s="24">
        <f t="shared" si="202"/>
        <v>63.36</v>
      </c>
      <c r="R112" s="23">
        <v>40</v>
      </c>
      <c r="S112" s="33">
        <f t="shared" si="203"/>
        <v>33.6</v>
      </c>
      <c r="T112" s="24">
        <f t="shared" si="204"/>
        <v>391.22</v>
      </c>
      <c r="U112" s="24">
        <f t="shared" si="205"/>
        <v>391.22</v>
      </c>
      <c r="V112" s="24">
        <v>405.85</v>
      </c>
      <c r="W112" s="16">
        <f t="shared" si="206"/>
        <v>-14.63</v>
      </c>
      <c r="X112" s="16">
        <f t="shared" si="207"/>
        <v>376.59</v>
      </c>
    </row>
    <row r="113" ht="20" customHeight="1" spans="1:24">
      <c r="A113" s="22" t="s">
        <v>126</v>
      </c>
      <c r="B113" s="23">
        <f t="shared" si="192"/>
        <v>989</v>
      </c>
      <c r="C113" s="24">
        <f t="shared" si="193"/>
        <v>1037.28</v>
      </c>
      <c r="D113" s="25">
        <f t="shared" si="194"/>
        <v>387</v>
      </c>
      <c r="E113" s="24">
        <f t="shared" si="195"/>
        <v>399.6</v>
      </c>
      <c r="F113" s="23">
        <v>257</v>
      </c>
      <c r="G113" s="24">
        <f t="shared" si="196"/>
        <v>277.56</v>
      </c>
      <c r="H113" s="23">
        <v>107</v>
      </c>
      <c r="I113" s="24">
        <f t="shared" si="197"/>
        <v>102.72</v>
      </c>
      <c r="J113" s="23">
        <v>23</v>
      </c>
      <c r="K113" s="24">
        <f t="shared" si="198"/>
        <v>19.32</v>
      </c>
      <c r="L113" s="25">
        <f t="shared" si="199"/>
        <v>602</v>
      </c>
      <c r="M113" s="24">
        <f t="shared" si="200"/>
        <v>637.68</v>
      </c>
      <c r="N113" s="23">
        <v>522</v>
      </c>
      <c r="O113" s="24">
        <f t="shared" si="201"/>
        <v>563.76</v>
      </c>
      <c r="P113" s="23">
        <v>56</v>
      </c>
      <c r="Q113" s="24">
        <f t="shared" si="202"/>
        <v>53.76</v>
      </c>
      <c r="R113" s="23">
        <v>24</v>
      </c>
      <c r="S113" s="33">
        <f t="shared" si="203"/>
        <v>20.16</v>
      </c>
      <c r="T113" s="24">
        <f t="shared" si="204"/>
        <v>497.89</v>
      </c>
      <c r="U113" s="24">
        <f t="shared" si="205"/>
        <v>497.89</v>
      </c>
      <c r="V113" s="24">
        <v>518.11</v>
      </c>
      <c r="W113" s="16">
        <f t="shared" si="206"/>
        <v>-20.22</v>
      </c>
      <c r="X113" s="16">
        <f t="shared" si="207"/>
        <v>477.67</v>
      </c>
    </row>
    <row r="114" ht="20" customHeight="1" spans="1:24">
      <c r="A114" s="22" t="s">
        <v>127</v>
      </c>
      <c r="B114" s="23">
        <f t="shared" si="192"/>
        <v>587</v>
      </c>
      <c r="C114" s="24">
        <f t="shared" si="193"/>
        <v>559.8</v>
      </c>
      <c r="D114" s="25">
        <f t="shared" si="194"/>
        <v>308</v>
      </c>
      <c r="E114" s="24">
        <f t="shared" si="195"/>
        <v>285.48</v>
      </c>
      <c r="F114" s="23">
        <v>54</v>
      </c>
      <c r="G114" s="24">
        <f t="shared" si="196"/>
        <v>58.32</v>
      </c>
      <c r="H114" s="23">
        <v>115</v>
      </c>
      <c r="I114" s="24">
        <f t="shared" si="197"/>
        <v>110.4</v>
      </c>
      <c r="J114" s="23">
        <v>139</v>
      </c>
      <c r="K114" s="24">
        <f t="shared" si="198"/>
        <v>116.76</v>
      </c>
      <c r="L114" s="25">
        <f t="shared" si="199"/>
        <v>279</v>
      </c>
      <c r="M114" s="24">
        <f t="shared" si="200"/>
        <v>274.32</v>
      </c>
      <c r="N114" s="23">
        <v>137</v>
      </c>
      <c r="O114" s="24">
        <f t="shared" si="201"/>
        <v>147.96</v>
      </c>
      <c r="P114" s="23">
        <v>59</v>
      </c>
      <c r="Q114" s="24">
        <f t="shared" si="202"/>
        <v>56.64</v>
      </c>
      <c r="R114" s="23">
        <v>83</v>
      </c>
      <c r="S114" s="33">
        <f t="shared" si="203"/>
        <v>69.72</v>
      </c>
      <c r="T114" s="24">
        <f t="shared" si="204"/>
        <v>268.7</v>
      </c>
      <c r="U114" s="24">
        <f t="shared" si="205"/>
        <v>268.7</v>
      </c>
      <c r="V114" s="24">
        <v>283.16</v>
      </c>
      <c r="W114" s="16">
        <f t="shared" si="206"/>
        <v>-14.46</v>
      </c>
      <c r="X114" s="16">
        <f t="shared" si="207"/>
        <v>254.24</v>
      </c>
    </row>
    <row r="115" ht="20" customHeight="1" spans="1:24">
      <c r="A115" s="22" t="s">
        <v>128</v>
      </c>
      <c r="B115" s="23">
        <f t="shared" si="192"/>
        <v>347</v>
      </c>
      <c r="C115" s="24">
        <f t="shared" si="193"/>
        <v>331.92</v>
      </c>
      <c r="D115" s="25">
        <f t="shared" si="194"/>
        <v>171</v>
      </c>
      <c r="E115" s="24">
        <f t="shared" si="195"/>
        <v>159.72</v>
      </c>
      <c r="F115" s="23">
        <v>29</v>
      </c>
      <c r="G115" s="24">
        <f t="shared" si="196"/>
        <v>31.32</v>
      </c>
      <c r="H115" s="23">
        <v>76</v>
      </c>
      <c r="I115" s="24">
        <f t="shared" si="197"/>
        <v>72.96</v>
      </c>
      <c r="J115" s="23">
        <v>66</v>
      </c>
      <c r="K115" s="24">
        <f t="shared" si="198"/>
        <v>55.44</v>
      </c>
      <c r="L115" s="25">
        <f t="shared" si="199"/>
        <v>176</v>
      </c>
      <c r="M115" s="24">
        <f t="shared" si="200"/>
        <v>172.2</v>
      </c>
      <c r="N115" s="23">
        <v>78</v>
      </c>
      <c r="O115" s="24">
        <f t="shared" si="201"/>
        <v>84.24</v>
      </c>
      <c r="P115" s="23">
        <v>47</v>
      </c>
      <c r="Q115" s="24">
        <f t="shared" si="202"/>
        <v>45.12</v>
      </c>
      <c r="R115" s="23">
        <v>51</v>
      </c>
      <c r="S115" s="33">
        <f t="shared" si="203"/>
        <v>42.84</v>
      </c>
      <c r="T115" s="24">
        <f t="shared" si="204"/>
        <v>159.32</v>
      </c>
      <c r="U115" s="24">
        <f t="shared" si="205"/>
        <v>159.32</v>
      </c>
      <c r="V115" s="24">
        <v>167.79</v>
      </c>
      <c r="W115" s="16">
        <f t="shared" si="206"/>
        <v>-8.47</v>
      </c>
      <c r="X115" s="16">
        <f t="shared" si="207"/>
        <v>150.85</v>
      </c>
    </row>
    <row r="116" ht="20" customHeight="1" spans="1:24">
      <c r="A116" s="22" t="s">
        <v>129</v>
      </c>
      <c r="B116" s="23">
        <f t="shared" si="192"/>
        <v>287</v>
      </c>
      <c r="C116" s="24">
        <f t="shared" si="193"/>
        <v>273.24</v>
      </c>
      <c r="D116" s="25">
        <f t="shared" si="194"/>
        <v>151</v>
      </c>
      <c r="E116" s="24">
        <f t="shared" si="195"/>
        <v>141.72</v>
      </c>
      <c r="F116" s="23">
        <v>27</v>
      </c>
      <c r="G116" s="24">
        <f t="shared" si="196"/>
        <v>29.16</v>
      </c>
      <c r="H116" s="23">
        <v>70</v>
      </c>
      <c r="I116" s="24">
        <f t="shared" si="197"/>
        <v>67.2</v>
      </c>
      <c r="J116" s="23">
        <v>54</v>
      </c>
      <c r="K116" s="24">
        <f t="shared" si="198"/>
        <v>45.36</v>
      </c>
      <c r="L116" s="25">
        <f t="shared" si="199"/>
        <v>136</v>
      </c>
      <c r="M116" s="24">
        <f t="shared" si="200"/>
        <v>131.52</v>
      </c>
      <c r="N116" s="23">
        <v>55</v>
      </c>
      <c r="O116" s="24">
        <f t="shared" si="201"/>
        <v>59.4</v>
      </c>
      <c r="P116" s="23">
        <v>34</v>
      </c>
      <c r="Q116" s="24">
        <f t="shared" si="202"/>
        <v>32.64</v>
      </c>
      <c r="R116" s="23">
        <v>47</v>
      </c>
      <c r="S116" s="33">
        <f t="shared" si="203"/>
        <v>39.48</v>
      </c>
      <c r="T116" s="24">
        <f t="shared" si="204"/>
        <v>131.16</v>
      </c>
      <c r="U116" s="24">
        <f t="shared" si="205"/>
        <v>131.16</v>
      </c>
      <c r="V116" s="24">
        <v>136.22</v>
      </c>
      <c r="W116" s="16">
        <f t="shared" si="206"/>
        <v>-5.06</v>
      </c>
      <c r="X116" s="16">
        <f t="shared" si="207"/>
        <v>126.1</v>
      </c>
    </row>
    <row r="117" ht="20" customHeight="1" spans="1:24">
      <c r="A117" s="22" t="s">
        <v>130</v>
      </c>
      <c r="B117" s="23">
        <f t="shared" si="192"/>
        <v>725</v>
      </c>
      <c r="C117" s="24">
        <f t="shared" si="193"/>
        <v>715.08</v>
      </c>
      <c r="D117" s="25">
        <f t="shared" si="194"/>
        <v>403</v>
      </c>
      <c r="E117" s="24">
        <f t="shared" si="195"/>
        <v>389.4</v>
      </c>
      <c r="F117" s="23">
        <v>123</v>
      </c>
      <c r="G117" s="24">
        <f t="shared" si="196"/>
        <v>132.84</v>
      </c>
      <c r="H117" s="23">
        <v>178</v>
      </c>
      <c r="I117" s="24">
        <f t="shared" si="197"/>
        <v>170.88</v>
      </c>
      <c r="J117" s="23">
        <v>102</v>
      </c>
      <c r="K117" s="24">
        <f t="shared" si="198"/>
        <v>85.68</v>
      </c>
      <c r="L117" s="25">
        <f t="shared" si="199"/>
        <v>322</v>
      </c>
      <c r="M117" s="24">
        <f t="shared" si="200"/>
        <v>325.68</v>
      </c>
      <c r="N117" s="23">
        <v>191</v>
      </c>
      <c r="O117" s="24">
        <f t="shared" si="201"/>
        <v>206.28</v>
      </c>
      <c r="P117" s="23">
        <v>78</v>
      </c>
      <c r="Q117" s="24">
        <f t="shared" si="202"/>
        <v>74.88</v>
      </c>
      <c r="R117" s="23">
        <v>53</v>
      </c>
      <c r="S117" s="33">
        <f t="shared" si="203"/>
        <v>44.52</v>
      </c>
      <c r="T117" s="24">
        <f t="shared" si="204"/>
        <v>343.24</v>
      </c>
      <c r="U117" s="24">
        <f t="shared" si="205"/>
        <v>343.24</v>
      </c>
      <c r="V117" s="24">
        <v>362.3</v>
      </c>
      <c r="W117" s="16">
        <f t="shared" si="206"/>
        <v>-19.06</v>
      </c>
      <c r="X117" s="16">
        <f t="shared" si="207"/>
        <v>324.18</v>
      </c>
    </row>
    <row r="118" ht="19" customHeight="1" spans="1:24">
      <c r="A118" s="22" t="s">
        <v>131</v>
      </c>
      <c r="B118" s="23">
        <f t="shared" si="192"/>
        <v>760</v>
      </c>
      <c r="C118" s="24">
        <f t="shared" si="193"/>
        <v>737.4</v>
      </c>
      <c r="D118" s="25">
        <f t="shared" si="194"/>
        <v>389</v>
      </c>
      <c r="E118" s="24">
        <f t="shared" si="195"/>
        <v>367.68</v>
      </c>
      <c r="F118" s="23">
        <v>93</v>
      </c>
      <c r="G118" s="24">
        <f t="shared" si="196"/>
        <v>100.44</v>
      </c>
      <c r="H118" s="23">
        <v>155</v>
      </c>
      <c r="I118" s="24">
        <f t="shared" si="197"/>
        <v>148.8</v>
      </c>
      <c r="J118" s="23">
        <v>141</v>
      </c>
      <c r="K118" s="24">
        <f t="shared" si="198"/>
        <v>118.44</v>
      </c>
      <c r="L118" s="25">
        <f t="shared" si="199"/>
        <v>371</v>
      </c>
      <c r="M118" s="24">
        <f t="shared" si="200"/>
        <v>369.72</v>
      </c>
      <c r="N118" s="23">
        <v>199</v>
      </c>
      <c r="O118" s="24">
        <f t="shared" si="201"/>
        <v>214.92</v>
      </c>
      <c r="P118" s="23">
        <v>86</v>
      </c>
      <c r="Q118" s="24">
        <f t="shared" si="202"/>
        <v>82.56</v>
      </c>
      <c r="R118" s="23">
        <v>86</v>
      </c>
      <c r="S118" s="33">
        <f t="shared" si="203"/>
        <v>72.24</v>
      </c>
      <c r="T118" s="24">
        <f t="shared" si="204"/>
        <v>353.95</v>
      </c>
      <c r="U118" s="24">
        <f t="shared" si="205"/>
        <v>353.95</v>
      </c>
      <c r="V118" s="24">
        <v>365.76</v>
      </c>
      <c r="W118" s="16">
        <f t="shared" si="206"/>
        <v>-11.81</v>
      </c>
      <c r="X118" s="16">
        <f t="shared" si="207"/>
        <v>342.14</v>
      </c>
    </row>
    <row r="119" ht="20" customHeight="1" spans="1:24">
      <c r="A119" s="22" t="s">
        <v>132</v>
      </c>
      <c r="B119" s="23">
        <f t="shared" si="192"/>
        <v>132</v>
      </c>
      <c r="C119" s="24">
        <f t="shared" si="193"/>
        <v>121.68</v>
      </c>
      <c r="D119" s="25">
        <f t="shared" si="194"/>
        <v>85</v>
      </c>
      <c r="E119" s="24">
        <f t="shared" si="195"/>
        <v>78.24</v>
      </c>
      <c r="F119" s="23">
        <v>15</v>
      </c>
      <c r="G119" s="24">
        <f t="shared" si="196"/>
        <v>16.2</v>
      </c>
      <c r="H119" s="23">
        <v>27</v>
      </c>
      <c r="I119" s="24">
        <f t="shared" si="197"/>
        <v>25.92</v>
      </c>
      <c r="J119" s="23">
        <v>43</v>
      </c>
      <c r="K119" s="24">
        <f t="shared" si="198"/>
        <v>36.12</v>
      </c>
      <c r="L119" s="25">
        <f t="shared" si="199"/>
        <v>47</v>
      </c>
      <c r="M119" s="24">
        <f t="shared" si="200"/>
        <v>43.44</v>
      </c>
      <c r="N119" s="23">
        <v>10</v>
      </c>
      <c r="O119" s="24">
        <f t="shared" si="201"/>
        <v>10.8</v>
      </c>
      <c r="P119" s="23">
        <v>13</v>
      </c>
      <c r="Q119" s="24">
        <f t="shared" si="202"/>
        <v>12.48</v>
      </c>
      <c r="R119" s="23">
        <v>24</v>
      </c>
      <c r="S119" s="33">
        <f t="shared" si="203"/>
        <v>20.16</v>
      </c>
      <c r="T119" s="24">
        <f t="shared" si="204"/>
        <v>58.41</v>
      </c>
      <c r="U119" s="24">
        <f t="shared" si="205"/>
        <v>58.41</v>
      </c>
      <c r="V119" s="24">
        <v>60.19</v>
      </c>
      <c r="W119" s="16">
        <f t="shared" si="206"/>
        <v>-1.78</v>
      </c>
      <c r="X119" s="16">
        <f t="shared" si="207"/>
        <v>56.63</v>
      </c>
    </row>
    <row r="120" ht="20" customHeight="1" spans="1:24">
      <c r="A120" s="22" t="s">
        <v>133</v>
      </c>
      <c r="B120" s="23">
        <f t="shared" si="192"/>
        <v>280</v>
      </c>
      <c r="C120" s="24">
        <f t="shared" si="193"/>
        <v>251.88</v>
      </c>
      <c r="D120" s="25">
        <f t="shared" si="194"/>
        <v>237</v>
      </c>
      <c r="E120" s="24">
        <f t="shared" si="195"/>
        <v>212.52</v>
      </c>
      <c r="F120" s="23">
        <v>19</v>
      </c>
      <c r="G120" s="24">
        <f t="shared" si="196"/>
        <v>20.52</v>
      </c>
      <c r="H120" s="23">
        <v>74</v>
      </c>
      <c r="I120" s="24">
        <f t="shared" si="197"/>
        <v>71.04</v>
      </c>
      <c r="J120" s="23">
        <v>144</v>
      </c>
      <c r="K120" s="24">
        <f t="shared" si="198"/>
        <v>120.96</v>
      </c>
      <c r="L120" s="25">
        <f t="shared" si="199"/>
        <v>43</v>
      </c>
      <c r="M120" s="24">
        <f t="shared" si="200"/>
        <v>39.36</v>
      </c>
      <c r="N120" s="23">
        <v>9</v>
      </c>
      <c r="O120" s="24">
        <f t="shared" si="201"/>
        <v>9.72</v>
      </c>
      <c r="P120" s="23">
        <v>9</v>
      </c>
      <c r="Q120" s="24">
        <f t="shared" si="202"/>
        <v>8.64</v>
      </c>
      <c r="R120" s="23">
        <v>25</v>
      </c>
      <c r="S120" s="33">
        <f t="shared" si="203"/>
        <v>21</v>
      </c>
      <c r="T120" s="24">
        <f t="shared" si="204"/>
        <v>120.9</v>
      </c>
      <c r="U120" s="24">
        <f t="shared" si="205"/>
        <v>120.9</v>
      </c>
      <c r="V120" s="24">
        <v>125.34</v>
      </c>
      <c r="W120" s="16">
        <f t="shared" si="206"/>
        <v>-4.44</v>
      </c>
      <c r="X120" s="16">
        <f t="shared" si="207"/>
        <v>116.46</v>
      </c>
    </row>
    <row r="121" ht="20" customHeight="1" spans="1:24">
      <c r="A121" s="22" t="s">
        <v>134</v>
      </c>
      <c r="B121" s="23">
        <f t="shared" si="192"/>
        <v>727</v>
      </c>
      <c r="C121" s="24">
        <f t="shared" si="193"/>
        <v>737.4</v>
      </c>
      <c r="D121" s="25">
        <f t="shared" si="194"/>
        <v>321</v>
      </c>
      <c r="E121" s="24">
        <f t="shared" si="195"/>
        <v>324.12</v>
      </c>
      <c r="F121" s="23">
        <v>168</v>
      </c>
      <c r="G121" s="24">
        <f t="shared" si="196"/>
        <v>181.44</v>
      </c>
      <c r="H121" s="23">
        <v>118</v>
      </c>
      <c r="I121" s="24">
        <f t="shared" si="197"/>
        <v>113.28</v>
      </c>
      <c r="J121" s="23">
        <v>35</v>
      </c>
      <c r="K121" s="24">
        <f t="shared" si="198"/>
        <v>29.4</v>
      </c>
      <c r="L121" s="25">
        <f t="shared" si="199"/>
        <v>406</v>
      </c>
      <c r="M121" s="24">
        <f t="shared" si="200"/>
        <v>413.28</v>
      </c>
      <c r="N121" s="23">
        <v>268</v>
      </c>
      <c r="O121" s="24">
        <f t="shared" si="201"/>
        <v>289.44</v>
      </c>
      <c r="P121" s="23">
        <v>66</v>
      </c>
      <c r="Q121" s="24">
        <f t="shared" si="202"/>
        <v>63.36</v>
      </c>
      <c r="R121" s="23">
        <v>72</v>
      </c>
      <c r="S121" s="33">
        <f t="shared" si="203"/>
        <v>60.48</v>
      </c>
      <c r="T121" s="24">
        <f t="shared" si="204"/>
        <v>353.95</v>
      </c>
      <c r="U121" s="24">
        <f t="shared" si="205"/>
        <v>353.95</v>
      </c>
      <c r="V121" s="24">
        <v>380.79</v>
      </c>
      <c r="W121" s="16">
        <f t="shared" si="206"/>
        <v>-26.84</v>
      </c>
      <c r="X121" s="16">
        <f t="shared" si="207"/>
        <v>327.11</v>
      </c>
    </row>
    <row r="122" ht="20" customHeight="1" spans="1:24">
      <c r="A122" s="22" t="s">
        <v>135</v>
      </c>
      <c r="B122" s="23">
        <f t="shared" si="192"/>
        <v>715</v>
      </c>
      <c r="C122" s="24">
        <f t="shared" si="193"/>
        <v>717.84</v>
      </c>
      <c r="D122" s="25">
        <f t="shared" si="194"/>
        <v>315</v>
      </c>
      <c r="E122" s="24">
        <f t="shared" si="195"/>
        <v>306.12</v>
      </c>
      <c r="F122" s="23">
        <v>84</v>
      </c>
      <c r="G122" s="24">
        <f t="shared" si="196"/>
        <v>90.72</v>
      </c>
      <c r="H122" s="23">
        <v>178</v>
      </c>
      <c r="I122" s="24">
        <f t="shared" si="197"/>
        <v>170.88</v>
      </c>
      <c r="J122" s="23">
        <v>53</v>
      </c>
      <c r="K122" s="24">
        <f t="shared" si="198"/>
        <v>44.52</v>
      </c>
      <c r="L122" s="25">
        <f t="shared" si="199"/>
        <v>400</v>
      </c>
      <c r="M122" s="24">
        <f t="shared" si="200"/>
        <v>411.72</v>
      </c>
      <c r="N122" s="23">
        <v>270</v>
      </c>
      <c r="O122" s="24">
        <f t="shared" si="201"/>
        <v>291.6</v>
      </c>
      <c r="P122" s="23">
        <v>91</v>
      </c>
      <c r="Q122" s="24">
        <f t="shared" si="202"/>
        <v>87.36</v>
      </c>
      <c r="R122" s="23">
        <v>39</v>
      </c>
      <c r="S122" s="33">
        <f t="shared" si="203"/>
        <v>32.76</v>
      </c>
      <c r="T122" s="24">
        <f t="shared" si="204"/>
        <v>344.56</v>
      </c>
      <c r="U122" s="24">
        <f t="shared" si="205"/>
        <v>344.56</v>
      </c>
      <c r="V122" s="24">
        <v>355.16</v>
      </c>
      <c r="W122" s="16">
        <f t="shared" si="206"/>
        <v>-10.6</v>
      </c>
      <c r="X122" s="16">
        <f t="shared" si="207"/>
        <v>333.96</v>
      </c>
    </row>
    <row r="123" ht="20" customHeight="1" spans="1:24">
      <c r="A123" s="22" t="s">
        <v>136</v>
      </c>
      <c r="B123" s="23">
        <f t="shared" si="192"/>
        <v>643</v>
      </c>
      <c r="C123" s="24">
        <f t="shared" si="193"/>
        <v>606.6</v>
      </c>
      <c r="D123" s="25">
        <f t="shared" si="194"/>
        <v>281</v>
      </c>
      <c r="E123" s="24">
        <f t="shared" si="195"/>
        <v>261.36</v>
      </c>
      <c r="F123" s="23">
        <v>66</v>
      </c>
      <c r="G123" s="24">
        <f t="shared" si="196"/>
        <v>71.28</v>
      </c>
      <c r="H123" s="23">
        <v>79</v>
      </c>
      <c r="I123" s="24">
        <f t="shared" si="197"/>
        <v>75.84</v>
      </c>
      <c r="J123" s="23">
        <v>136</v>
      </c>
      <c r="K123" s="24">
        <f t="shared" si="198"/>
        <v>114.24</v>
      </c>
      <c r="L123" s="25">
        <f t="shared" si="199"/>
        <v>362</v>
      </c>
      <c r="M123" s="24">
        <f t="shared" si="200"/>
        <v>345.24</v>
      </c>
      <c r="N123" s="23">
        <v>142</v>
      </c>
      <c r="O123" s="24">
        <f t="shared" si="201"/>
        <v>153.36</v>
      </c>
      <c r="P123" s="23">
        <v>59</v>
      </c>
      <c r="Q123" s="24">
        <f t="shared" si="202"/>
        <v>56.64</v>
      </c>
      <c r="R123" s="23">
        <v>161</v>
      </c>
      <c r="S123" s="33">
        <f t="shared" si="203"/>
        <v>135.24</v>
      </c>
      <c r="T123" s="24">
        <f t="shared" si="204"/>
        <v>291.17</v>
      </c>
      <c r="U123" s="24">
        <f t="shared" si="205"/>
        <v>291.17</v>
      </c>
      <c r="V123" s="24">
        <v>300.67</v>
      </c>
      <c r="W123" s="16">
        <f t="shared" si="206"/>
        <v>-9.5</v>
      </c>
      <c r="X123" s="16">
        <f t="shared" si="207"/>
        <v>281.67</v>
      </c>
    </row>
    <row r="124" ht="20" customHeight="1" spans="1:24">
      <c r="A124" s="22" t="s">
        <v>137</v>
      </c>
      <c r="B124" s="23">
        <f t="shared" si="192"/>
        <v>1156</v>
      </c>
      <c r="C124" s="24">
        <f t="shared" si="193"/>
        <v>1157.04</v>
      </c>
      <c r="D124" s="25">
        <f t="shared" si="194"/>
        <v>561</v>
      </c>
      <c r="E124" s="24">
        <f t="shared" si="195"/>
        <v>550.92</v>
      </c>
      <c r="F124" s="23">
        <v>236</v>
      </c>
      <c r="G124" s="24">
        <f t="shared" si="196"/>
        <v>254.88</v>
      </c>
      <c r="H124" s="23">
        <v>192</v>
      </c>
      <c r="I124" s="24">
        <f t="shared" si="197"/>
        <v>184.32</v>
      </c>
      <c r="J124" s="23">
        <v>133</v>
      </c>
      <c r="K124" s="24">
        <f t="shared" si="198"/>
        <v>111.72</v>
      </c>
      <c r="L124" s="25">
        <f t="shared" si="199"/>
        <v>595</v>
      </c>
      <c r="M124" s="24">
        <f t="shared" si="200"/>
        <v>606.12</v>
      </c>
      <c r="N124" s="23">
        <v>370</v>
      </c>
      <c r="O124" s="24">
        <f t="shared" si="201"/>
        <v>399.6</v>
      </c>
      <c r="P124" s="23">
        <v>146</v>
      </c>
      <c r="Q124" s="24">
        <f t="shared" si="202"/>
        <v>140.16</v>
      </c>
      <c r="R124" s="23">
        <v>79</v>
      </c>
      <c r="S124" s="33">
        <f t="shared" si="203"/>
        <v>66.36</v>
      </c>
      <c r="T124" s="24">
        <f t="shared" si="204"/>
        <v>555.38</v>
      </c>
      <c r="U124" s="24">
        <f t="shared" si="205"/>
        <v>555.38</v>
      </c>
      <c r="V124" s="24">
        <v>578.07</v>
      </c>
      <c r="W124" s="16">
        <f t="shared" si="206"/>
        <v>-22.6900000000001</v>
      </c>
      <c r="X124" s="16">
        <f t="shared" si="207"/>
        <v>532.69</v>
      </c>
    </row>
    <row r="125" ht="20" customHeight="1" spans="1:24">
      <c r="A125" s="22" t="s">
        <v>138</v>
      </c>
      <c r="B125" s="23">
        <f t="shared" si="192"/>
        <v>681</v>
      </c>
      <c r="C125" s="24">
        <f t="shared" si="193"/>
        <v>688.32</v>
      </c>
      <c r="D125" s="25">
        <f t="shared" si="194"/>
        <v>358</v>
      </c>
      <c r="E125" s="24">
        <f t="shared" si="195"/>
        <v>358.68</v>
      </c>
      <c r="F125" s="23">
        <v>188</v>
      </c>
      <c r="G125" s="24">
        <f t="shared" si="196"/>
        <v>203.04</v>
      </c>
      <c r="H125" s="23">
        <v>107</v>
      </c>
      <c r="I125" s="24">
        <f t="shared" si="197"/>
        <v>102.72</v>
      </c>
      <c r="J125" s="23">
        <v>63</v>
      </c>
      <c r="K125" s="24">
        <f t="shared" si="198"/>
        <v>52.92</v>
      </c>
      <c r="L125" s="25">
        <f t="shared" si="199"/>
        <v>323</v>
      </c>
      <c r="M125" s="24">
        <f t="shared" si="200"/>
        <v>329.64</v>
      </c>
      <c r="N125" s="23">
        <v>220</v>
      </c>
      <c r="O125" s="24">
        <f t="shared" si="201"/>
        <v>237.6</v>
      </c>
      <c r="P125" s="23">
        <v>46</v>
      </c>
      <c r="Q125" s="24">
        <f t="shared" si="202"/>
        <v>44.16</v>
      </c>
      <c r="R125" s="23">
        <v>57</v>
      </c>
      <c r="S125" s="33">
        <f t="shared" si="203"/>
        <v>47.88</v>
      </c>
      <c r="T125" s="24">
        <f t="shared" si="204"/>
        <v>330.39</v>
      </c>
      <c r="U125" s="24">
        <f t="shared" si="205"/>
        <v>330.39</v>
      </c>
      <c r="V125" s="24">
        <v>346.35</v>
      </c>
      <c r="W125" s="16">
        <f t="shared" si="206"/>
        <v>-15.96</v>
      </c>
      <c r="X125" s="16">
        <f t="shared" si="207"/>
        <v>314.43</v>
      </c>
    </row>
    <row r="126" ht="20" customHeight="1" spans="1:24">
      <c r="A126" s="22" t="s">
        <v>139</v>
      </c>
      <c r="B126" s="23">
        <f t="shared" si="192"/>
        <v>338</v>
      </c>
      <c r="C126" s="24">
        <f t="shared" si="193"/>
        <v>321.48</v>
      </c>
      <c r="D126" s="25">
        <f t="shared" si="194"/>
        <v>135</v>
      </c>
      <c r="E126" s="24">
        <f t="shared" si="195"/>
        <v>129.36</v>
      </c>
      <c r="F126" s="23">
        <v>41</v>
      </c>
      <c r="G126" s="24">
        <f t="shared" si="196"/>
        <v>44.28</v>
      </c>
      <c r="H126" s="23">
        <v>51</v>
      </c>
      <c r="I126" s="24">
        <f t="shared" si="197"/>
        <v>48.96</v>
      </c>
      <c r="J126" s="23">
        <v>43</v>
      </c>
      <c r="K126" s="24">
        <f t="shared" si="198"/>
        <v>36.12</v>
      </c>
      <c r="L126" s="25">
        <f t="shared" si="199"/>
        <v>203</v>
      </c>
      <c r="M126" s="24">
        <f t="shared" si="200"/>
        <v>192.12</v>
      </c>
      <c r="N126" s="23">
        <v>71</v>
      </c>
      <c r="O126" s="24">
        <f t="shared" si="201"/>
        <v>76.68</v>
      </c>
      <c r="P126" s="23">
        <v>38</v>
      </c>
      <c r="Q126" s="24">
        <f t="shared" si="202"/>
        <v>36.48</v>
      </c>
      <c r="R126" s="23">
        <v>94</v>
      </c>
      <c r="S126" s="33">
        <f t="shared" si="203"/>
        <v>78.96</v>
      </c>
      <c r="T126" s="24">
        <f t="shared" si="204"/>
        <v>154.31</v>
      </c>
      <c r="U126" s="24">
        <f t="shared" si="205"/>
        <v>154.31</v>
      </c>
      <c r="V126" s="24">
        <v>164.1</v>
      </c>
      <c r="W126" s="16">
        <f t="shared" si="206"/>
        <v>-9.78999999999999</v>
      </c>
      <c r="X126" s="16">
        <f t="shared" si="207"/>
        <v>144.52</v>
      </c>
    </row>
  </sheetData>
  <mergeCells count="19">
    <mergeCell ref="A2:X2"/>
    <mergeCell ref="D4:S4"/>
    <mergeCell ref="D5:K5"/>
    <mergeCell ref="L5:S5"/>
    <mergeCell ref="F6:K6"/>
    <mergeCell ref="N6:S6"/>
    <mergeCell ref="F7:G7"/>
    <mergeCell ref="H7:I7"/>
    <mergeCell ref="J7:K7"/>
    <mergeCell ref="N7:O7"/>
    <mergeCell ref="P7:Q7"/>
    <mergeCell ref="R7:S7"/>
    <mergeCell ref="A4:A8"/>
    <mergeCell ref="T4:T7"/>
    <mergeCell ref="X4:X7"/>
    <mergeCell ref="B4:C7"/>
    <mergeCell ref="U4:W6"/>
    <mergeCell ref="D6:E7"/>
    <mergeCell ref="L6:M7"/>
  </mergeCells>
  <printOptions horizontalCentered="1"/>
  <pageMargins left="0.393055555555556" right="0.393055555555556" top="0.590277777777778" bottom="0.786805555555556" header="0.511805555555556" footer="0.511805555555556"/>
  <pageSetup paperSize="9" scale="54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H20" sqref="H20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公式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姜寒云</dc:creator>
  <cp:lastModifiedBy>耿长河</cp:lastModifiedBy>
  <dcterms:created xsi:type="dcterms:W3CDTF">2018-11-28T18:54:00Z</dcterms:created>
  <dcterms:modified xsi:type="dcterms:W3CDTF">2022-11-28T09:48:01Z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A3350D79890244DEA93A5DE8E8AB9D93</vt:lpwstr>
  </property>
</Properties>
</file>