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25" windowHeight="9195"/>
  </bookViews>
  <sheets>
    <sheet name="清算预算表" sheetId="11" r:id="rId1"/>
  </sheets>
  <definedNames>
    <definedName name="_xlnm._FilterDatabase" localSheetId="0" hidden="1">清算预算表!$A$7:$L$202</definedName>
    <definedName name="_xlnm.Print_Titles" localSheetId="0">清算预算表!$3:$6</definedName>
  </definedNames>
  <calcPr calcId="144525" concurrentCalc="0"/>
</workbook>
</file>

<file path=xl/sharedStrings.xml><?xml version="1.0" encoding="utf-8"?>
<sst xmlns="http://schemas.openxmlformats.org/spreadsheetml/2006/main" count="615" uniqueCount="333">
  <si>
    <t>附件1</t>
  </si>
  <si>
    <t>广东省普通高中2023年地市国家助学金安排明细表</t>
  </si>
  <si>
    <t>计算单位：人、元</t>
  </si>
  <si>
    <t>用款单位编码</t>
  </si>
  <si>
    <t>用款单位名称</t>
  </si>
  <si>
    <t>具体实施单位</t>
  </si>
  <si>
    <t>业务处室</t>
  </si>
  <si>
    <t>预算科目</t>
  </si>
  <si>
    <t>基础数据</t>
  </si>
  <si>
    <t>本次提前下达省级以上资金</t>
  </si>
  <si>
    <t>备注</t>
  </si>
  <si>
    <t>2023年预算资助人数</t>
  </si>
  <si>
    <t>省级以上财政分担比例（%）</t>
  </si>
  <si>
    <t>预算2023年省级以上资金</t>
  </si>
  <si>
    <t>合计</t>
  </si>
  <si>
    <t>其中：中央资金</t>
  </si>
  <si>
    <t>其中：省级资金</t>
  </si>
  <si>
    <t>A</t>
  </si>
  <si>
    <t>B</t>
  </si>
  <si>
    <t>C</t>
  </si>
  <si>
    <t>D</t>
  </si>
  <si>
    <t>E</t>
  </si>
  <si>
    <t>F</t>
  </si>
  <si>
    <t>G</t>
  </si>
  <si>
    <t>H=F*2000*G</t>
  </si>
  <si>
    <t>I=H</t>
  </si>
  <si>
    <t>J</t>
  </si>
  <si>
    <t>K=I-J</t>
  </si>
  <si>
    <t>L</t>
  </si>
  <si>
    <t>440199000</t>
  </si>
  <si>
    <t>广州市</t>
  </si>
  <si>
    <t>440100000</t>
  </si>
  <si>
    <t>广州市本级</t>
  </si>
  <si>
    <t>440104000</t>
  </si>
  <si>
    <t>越秀区</t>
  </si>
  <si>
    <t>440103000</t>
  </si>
  <si>
    <t>荔湾区</t>
  </si>
  <si>
    <t>440105000</t>
  </si>
  <si>
    <t>海珠区</t>
  </si>
  <si>
    <t>440106000</t>
  </si>
  <si>
    <t>天河区</t>
  </si>
  <si>
    <t>440111000</t>
  </si>
  <si>
    <t>白云区</t>
  </si>
  <si>
    <t>440112000</t>
  </si>
  <si>
    <t>黄埔区</t>
  </si>
  <si>
    <t>440114000</t>
  </si>
  <si>
    <t>花都区</t>
  </si>
  <si>
    <t>440113000</t>
  </si>
  <si>
    <t>番禺区</t>
  </si>
  <si>
    <t>440115000</t>
  </si>
  <si>
    <t>南沙区</t>
  </si>
  <si>
    <t>440117000</t>
  </si>
  <si>
    <t>从化区</t>
  </si>
  <si>
    <t>440118000</t>
  </si>
  <si>
    <t>增城区</t>
  </si>
  <si>
    <t>440499000</t>
  </si>
  <si>
    <t>珠海市</t>
  </si>
  <si>
    <t>440400000</t>
  </si>
  <si>
    <t>珠海市本级</t>
  </si>
  <si>
    <t>珠海市高新区</t>
  </si>
  <si>
    <t>440402000</t>
  </si>
  <si>
    <t>香洲区</t>
  </si>
  <si>
    <t>440405000</t>
  </si>
  <si>
    <t>珠海市万山区</t>
  </si>
  <si>
    <t>万山区</t>
  </si>
  <si>
    <t>440599000</t>
  </si>
  <si>
    <t>汕头市</t>
  </si>
  <si>
    <t>440500000</t>
  </si>
  <si>
    <t>汕头市本级</t>
  </si>
  <si>
    <t>440511000</t>
  </si>
  <si>
    <t>金平区</t>
  </si>
  <si>
    <t>440507000</t>
  </si>
  <si>
    <t>龙湖区</t>
  </si>
  <si>
    <t>440515000</t>
  </si>
  <si>
    <t>澄海区</t>
  </si>
  <si>
    <t>440512000</t>
  </si>
  <si>
    <t>濠江区</t>
  </si>
  <si>
    <t>440513000</t>
  </si>
  <si>
    <t>潮阳区</t>
  </si>
  <si>
    <t>440514000</t>
  </si>
  <si>
    <t>潮南区</t>
  </si>
  <si>
    <t>440523000</t>
  </si>
  <si>
    <t>南澳县</t>
  </si>
  <si>
    <t>440699000</t>
  </si>
  <si>
    <t>佛山市</t>
  </si>
  <si>
    <t>440600000</t>
  </si>
  <si>
    <t>佛山市本级</t>
  </si>
  <si>
    <t>440604000</t>
  </si>
  <si>
    <t>禅城区</t>
  </si>
  <si>
    <t>440605000</t>
  </si>
  <si>
    <t>南海区</t>
  </si>
  <si>
    <t>440608000</t>
  </si>
  <si>
    <t>高明区</t>
  </si>
  <si>
    <t>440607000</t>
  </si>
  <si>
    <t>三水区</t>
  </si>
  <si>
    <t>440606000</t>
  </si>
  <si>
    <t>顺德区</t>
  </si>
  <si>
    <t>440299000</t>
  </si>
  <si>
    <t>韶关市</t>
  </si>
  <si>
    <t>440200000</t>
  </si>
  <si>
    <t>韶关市本级</t>
  </si>
  <si>
    <t>440221000</t>
  </si>
  <si>
    <t>曲江区</t>
  </si>
  <si>
    <t>440222000</t>
  </si>
  <si>
    <t>始兴县</t>
  </si>
  <si>
    <t>440233000</t>
  </si>
  <si>
    <t>新丰县</t>
  </si>
  <si>
    <t>440281000</t>
  </si>
  <si>
    <t>乐昌市</t>
  </si>
  <si>
    <t>440229000</t>
  </si>
  <si>
    <t>翁源县</t>
  </si>
  <si>
    <t>440232000</t>
  </si>
  <si>
    <t>乳源瑶族自治县</t>
  </si>
  <si>
    <t>440282000</t>
  </si>
  <si>
    <t>南雄市</t>
  </si>
  <si>
    <t>440224000</t>
  </si>
  <si>
    <t>仁化县</t>
  </si>
  <si>
    <t>441699000</t>
  </si>
  <si>
    <t>河源市</t>
  </si>
  <si>
    <t>441600000</t>
  </si>
  <si>
    <t>河源市本级</t>
  </si>
  <si>
    <t>441602000</t>
  </si>
  <si>
    <t>源城区</t>
  </si>
  <si>
    <t>441624000</t>
  </si>
  <si>
    <t>和平县</t>
  </si>
  <si>
    <t>441625000</t>
  </si>
  <si>
    <t>东源县</t>
  </si>
  <si>
    <t>441623000</t>
  </si>
  <si>
    <t>连平县</t>
  </si>
  <si>
    <t>441621000</t>
  </si>
  <si>
    <t>紫金县</t>
  </si>
  <si>
    <t>441622000</t>
  </si>
  <si>
    <t>龙川县</t>
  </si>
  <si>
    <t>441499000</t>
  </si>
  <si>
    <t>梅州市</t>
  </si>
  <si>
    <t>441400000</t>
  </si>
  <si>
    <t>梅州市本级</t>
  </si>
  <si>
    <t>441402000</t>
  </si>
  <si>
    <t>梅江区</t>
  </si>
  <si>
    <t>441403000</t>
  </si>
  <si>
    <t>梅县区</t>
  </si>
  <si>
    <t>441426000</t>
  </si>
  <si>
    <t>平远县</t>
  </si>
  <si>
    <t>441427000</t>
  </si>
  <si>
    <t>蕉岭县</t>
  </si>
  <si>
    <t>441422000</t>
  </si>
  <si>
    <t>大埔县</t>
  </si>
  <si>
    <t>441424000</t>
  </si>
  <si>
    <t>五华县</t>
  </si>
  <si>
    <t>441481000</t>
  </si>
  <si>
    <t>兴宁市</t>
  </si>
  <si>
    <t>441423000</t>
  </si>
  <si>
    <t>丰顺县</t>
  </si>
  <si>
    <t>441399000</t>
  </si>
  <si>
    <t>惠州市</t>
  </si>
  <si>
    <t>441300000</t>
  </si>
  <si>
    <t>惠州市本级</t>
  </si>
  <si>
    <t>惠州大亚湾经济技术开发区</t>
  </si>
  <si>
    <t>惠州仲恺高新技术产业开发区</t>
  </si>
  <si>
    <t>441303000</t>
  </si>
  <si>
    <t>惠阳区</t>
  </si>
  <si>
    <t>441323000</t>
  </si>
  <si>
    <t>惠东县</t>
  </si>
  <si>
    <t>441324000</t>
  </si>
  <si>
    <t>龙门县</t>
  </si>
  <si>
    <t>441322000</t>
  </si>
  <si>
    <t>博罗县</t>
  </si>
  <si>
    <t>441599000</t>
  </si>
  <si>
    <t>汕尾市</t>
  </si>
  <si>
    <t>441500000</t>
  </si>
  <si>
    <t>汕尾市本级</t>
  </si>
  <si>
    <t>汕尾市红海湾经济开发区</t>
  </si>
  <si>
    <t>汕尾市华侨管理区</t>
  </si>
  <si>
    <t>441502000</t>
  </si>
  <si>
    <t>城区</t>
  </si>
  <si>
    <t>441521000</t>
  </si>
  <si>
    <t>海丰县</t>
  </si>
  <si>
    <t>441581000</t>
  </si>
  <si>
    <t>陆丰市</t>
  </si>
  <si>
    <t>441523000</t>
  </si>
  <si>
    <t>陆河县</t>
  </si>
  <si>
    <t>441999000</t>
  </si>
  <si>
    <t>东莞市</t>
  </si>
  <si>
    <t>442099000</t>
  </si>
  <si>
    <t>中山市</t>
  </si>
  <si>
    <t>440799000</t>
  </si>
  <si>
    <t>江门市</t>
  </si>
  <si>
    <t>440700000</t>
  </si>
  <si>
    <t>江门市本级</t>
  </si>
  <si>
    <t>440703000</t>
  </si>
  <si>
    <t>蓬江区</t>
  </si>
  <si>
    <t>440704000</t>
  </si>
  <si>
    <t>江海区</t>
  </si>
  <si>
    <t>440705000</t>
  </si>
  <si>
    <t>新会区</t>
  </si>
  <si>
    <t>440781000</t>
  </si>
  <si>
    <t>台山市</t>
  </si>
  <si>
    <t>440783000</t>
  </si>
  <si>
    <t>开平市</t>
  </si>
  <si>
    <t>440784000</t>
  </si>
  <si>
    <t>鹤山市</t>
  </si>
  <si>
    <t>440785000</t>
  </si>
  <si>
    <t>恩平市</t>
  </si>
  <si>
    <t>441799000</t>
  </si>
  <si>
    <t>阳江市</t>
  </si>
  <si>
    <t>441700000</t>
  </si>
  <si>
    <t>阳江市本级</t>
  </si>
  <si>
    <t>阳江高新技术开发区</t>
  </si>
  <si>
    <t>441702000</t>
  </si>
  <si>
    <t>江城区</t>
  </si>
  <si>
    <t>441704000</t>
  </si>
  <si>
    <t>阳东区</t>
  </si>
  <si>
    <t>441721000</t>
  </si>
  <si>
    <t>阳西县</t>
  </si>
  <si>
    <t>441781000</t>
  </si>
  <si>
    <t>阳春市</t>
  </si>
  <si>
    <t>440899000</t>
  </si>
  <si>
    <t>湛江市</t>
  </si>
  <si>
    <t>440800000</t>
  </si>
  <si>
    <t>湛江市本级</t>
  </si>
  <si>
    <t>湛江经济技术开发区</t>
  </si>
  <si>
    <t>440802000</t>
  </si>
  <si>
    <t>赤坎区</t>
  </si>
  <si>
    <t>440803000</t>
  </si>
  <si>
    <t>霞山区</t>
  </si>
  <si>
    <t>440804000</t>
  </si>
  <si>
    <t>坡头区</t>
  </si>
  <si>
    <t>440811000</t>
  </si>
  <si>
    <t>麻章区</t>
  </si>
  <si>
    <t>440823000</t>
  </si>
  <si>
    <t>遂溪县</t>
  </si>
  <si>
    <t>440883000</t>
  </si>
  <si>
    <t>吴川市</t>
  </si>
  <si>
    <t>440882000</t>
  </si>
  <si>
    <t>雷州市</t>
  </si>
  <si>
    <t>440881000</t>
  </si>
  <si>
    <t>廉江市</t>
  </si>
  <si>
    <t>440825000</t>
  </si>
  <si>
    <t>徐闻县</t>
  </si>
  <si>
    <t>440999000</t>
  </si>
  <si>
    <t>茂名市</t>
  </si>
  <si>
    <t>440900000</t>
  </si>
  <si>
    <t>茂名市本级</t>
  </si>
  <si>
    <t>茂名市滨海新区</t>
  </si>
  <si>
    <t>茂名市高新区</t>
  </si>
  <si>
    <t>440902000</t>
  </si>
  <si>
    <t>茂南区</t>
  </si>
  <si>
    <t>440904099</t>
  </si>
  <si>
    <t>电白区</t>
  </si>
  <si>
    <t>440983000</t>
  </si>
  <si>
    <t>信宜市</t>
  </si>
  <si>
    <t>440982000</t>
  </si>
  <si>
    <t>化州市</t>
  </si>
  <si>
    <t>440981000</t>
  </si>
  <si>
    <t>高州市</t>
  </si>
  <si>
    <t>441299000</t>
  </si>
  <si>
    <t>肇庆市</t>
  </si>
  <si>
    <t>441200000</t>
  </si>
  <si>
    <t>肇庆市本级</t>
  </si>
  <si>
    <t>肇庆高新技术产业开发区</t>
  </si>
  <si>
    <t>441202000</t>
  </si>
  <si>
    <t>端州区</t>
  </si>
  <si>
    <t>441203000</t>
  </si>
  <si>
    <t>鼎湖区</t>
  </si>
  <si>
    <t>441284000</t>
  </si>
  <si>
    <t>四会市</t>
  </si>
  <si>
    <t>441204000</t>
  </si>
  <si>
    <t>高要区</t>
  </si>
  <si>
    <t>441223000</t>
  </si>
  <si>
    <t>广宁县</t>
  </si>
  <si>
    <t>441226000</t>
  </si>
  <si>
    <t>德庆县</t>
  </si>
  <si>
    <t>441225000</t>
  </si>
  <si>
    <t>封开县</t>
  </si>
  <si>
    <t>441224000</t>
  </si>
  <si>
    <t>怀集县</t>
  </si>
  <si>
    <t>441899000</t>
  </si>
  <si>
    <t>清远市</t>
  </si>
  <si>
    <t>441800000</t>
  </si>
  <si>
    <t>清远市本级</t>
  </si>
  <si>
    <t>441803000</t>
  </si>
  <si>
    <t>清新区</t>
  </si>
  <si>
    <t>441882000</t>
  </si>
  <si>
    <t>连州市</t>
  </si>
  <si>
    <t>441821000</t>
  </si>
  <si>
    <t>佛冈县</t>
  </si>
  <si>
    <t>441823000</t>
  </si>
  <si>
    <t>阳山县</t>
  </si>
  <si>
    <t>441825000</t>
  </si>
  <si>
    <t>连山壮族瑶族自治县</t>
  </si>
  <si>
    <t>441826000</t>
  </si>
  <si>
    <t>连南瑶族自治县</t>
  </si>
  <si>
    <t>441881000</t>
  </si>
  <si>
    <t>英德市</t>
  </si>
  <si>
    <t>445199000</t>
  </si>
  <si>
    <t>潮州市</t>
  </si>
  <si>
    <t>445100000</t>
  </si>
  <si>
    <t>潮州市本级</t>
  </si>
  <si>
    <t>枫溪区</t>
  </si>
  <si>
    <t>445102000</t>
  </si>
  <si>
    <t>湘桥区</t>
  </si>
  <si>
    <t>445103000</t>
  </si>
  <si>
    <t>潮安区</t>
  </si>
  <si>
    <t>445122000</t>
  </si>
  <si>
    <t>饶平县</t>
  </si>
  <si>
    <t>445299000</t>
  </si>
  <si>
    <t>揭阳市</t>
  </si>
  <si>
    <t>445200000</t>
  </si>
  <si>
    <t>揭阳市本级</t>
  </si>
  <si>
    <t>445202000</t>
  </si>
  <si>
    <t>榕城区</t>
  </si>
  <si>
    <t>445203000</t>
  </si>
  <si>
    <t>揭东区</t>
  </si>
  <si>
    <t>445224000</t>
  </si>
  <si>
    <t>惠来县</t>
  </si>
  <si>
    <t>445281000</t>
  </si>
  <si>
    <t>普宁市</t>
  </si>
  <si>
    <t>445222000</t>
  </si>
  <si>
    <t>揭西县</t>
  </si>
  <si>
    <t>445399000</t>
  </si>
  <si>
    <t>云浮市</t>
  </si>
  <si>
    <t>445300000</t>
  </si>
  <si>
    <t>云浮市本级</t>
  </si>
  <si>
    <t>445302000</t>
  </si>
  <si>
    <t>云城区</t>
  </si>
  <si>
    <t>445322000</t>
  </si>
  <si>
    <t>郁南县</t>
  </si>
  <si>
    <t>445303000</t>
  </si>
  <si>
    <t>云安区</t>
  </si>
  <si>
    <t>445321000</t>
  </si>
  <si>
    <t>新兴县</t>
  </si>
  <si>
    <t>445381000</t>
  </si>
  <si>
    <t>罗定市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</si>
</sst>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.0_ "/>
    <numFmt numFmtId="178" formatCode="#,##0.0_ ;[Red]\-#,##0.0\ "/>
    <numFmt numFmtId="179" formatCode="#,##0_ ;[Red]\-#,##0\ "/>
    <numFmt numFmtId="180" formatCode="0_);[Red]\(0\)"/>
    <numFmt numFmtId="181" formatCode="_ * #,##0_ ;_ * \-#,##0_ ;_ * &quot;-&quot;??_ ;_ @_ "/>
  </numFmts>
  <fonts count="4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方正姚体"/>
      <charset val="134"/>
    </font>
    <font>
      <b/>
      <sz val="14"/>
      <name val="方正姚体"/>
      <charset val="134"/>
    </font>
    <font>
      <b/>
      <sz val="14"/>
      <color theme="1"/>
      <name val="方正姚体"/>
      <charset val="134"/>
    </font>
    <font>
      <sz val="12"/>
      <color theme="1"/>
      <name val="方正姚体"/>
      <charset val="134"/>
    </font>
    <font>
      <sz val="12"/>
      <name val="幼圆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30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/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2" fillId="11" borderId="8" applyNumberFormat="0" applyAlignment="0" applyProtection="0">
      <alignment vertical="center"/>
    </xf>
    <xf numFmtId="0" fontId="18" fillId="0" borderId="0"/>
    <xf numFmtId="0" fontId="26" fillId="11" borderId="6" applyNumberFormat="0" applyAlignment="0" applyProtection="0">
      <alignment vertical="center"/>
    </xf>
    <xf numFmtId="0" fontId="38" fillId="20" borderId="10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8" fillId="0" borderId="0"/>
    <xf numFmtId="0" fontId="41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25" fillId="0" borderId="0"/>
    <xf numFmtId="0" fontId="25" fillId="0" borderId="0"/>
    <xf numFmtId="0" fontId="0" fillId="0" borderId="0">
      <alignment vertical="center"/>
    </xf>
    <xf numFmtId="0" fontId="18" fillId="0" borderId="0"/>
    <xf numFmtId="0" fontId="18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9" fontId="13" fillId="0" borderId="1" xfId="12" applyNumberFormat="1" applyFont="1" applyFill="1" applyBorder="1" applyAlignment="1" applyProtection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5" fillId="2" borderId="1" xfId="60" applyFont="1" applyFill="1" applyBorder="1" applyAlignment="1">
      <alignment horizontal="center" vertical="center" wrapText="1"/>
    </xf>
    <xf numFmtId="179" fontId="15" fillId="2" borderId="1" xfId="60" applyNumberFormat="1" applyFont="1" applyFill="1" applyBorder="1" applyAlignment="1">
      <alignment horizontal="center" vertical="center" wrapText="1"/>
    </xf>
    <xf numFmtId="179" fontId="16" fillId="2" borderId="1" xfId="60" applyNumberFormat="1" applyFont="1" applyFill="1" applyBorder="1" applyAlignment="1">
      <alignment horizontal="center" vertical="center" wrapText="1"/>
    </xf>
    <xf numFmtId="180" fontId="16" fillId="3" borderId="1" xfId="57" applyNumberFormat="1" applyFont="1" applyFill="1" applyBorder="1" applyAlignment="1" applyProtection="1">
      <alignment horizontal="center" vertical="center" wrapText="1"/>
      <protection locked="0"/>
    </xf>
    <xf numFmtId="179" fontId="15" fillId="3" borderId="1" xfId="59" applyNumberFormat="1" applyFont="1" applyFill="1" applyBorder="1" applyAlignment="1">
      <alignment horizontal="center" vertical="center" wrapText="1"/>
    </xf>
    <xf numFmtId="179" fontId="16" fillId="3" borderId="1" xfId="59" applyNumberFormat="1" applyFont="1" applyFill="1" applyBorder="1" applyAlignment="1">
      <alignment horizontal="center" vertical="center" wrapText="1"/>
    </xf>
    <xf numFmtId="180" fontId="17" fillId="0" borderId="1" xfId="57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59" applyFont="1" applyFill="1" applyBorder="1" applyAlignment="1">
      <alignment vertical="center" wrapText="1"/>
    </xf>
    <xf numFmtId="0" fontId="17" fillId="0" borderId="1" xfId="59" applyFont="1" applyFill="1" applyBorder="1" applyAlignment="1">
      <alignment horizontal="center" vertical="center" wrapText="1"/>
    </xf>
    <xf numFmtId="179" fontId="18" fillId="0" borderId="1" xfId="59" applyNumberFormat="1" applyFont="1" applyFill="1" applyBorder="1" applyAlignment="1">
      <alignment vertical="center" wrapText="1"/>
    </xf>
    <xf numFmtId="9" fontId="17" fillId="0" borderId="1" xfId="12" applyFont="1" applyFill="1" applyBorder="1" applyAlignment="1" applyProtection="1">
      <alignment horizontal="center" vertical="center" wrapText="1"/>
    </xf>
    <xf numFmtId="179" fontId="17" fillId="0" borderId="1" xfId="59" applyNumberFormat="1" applyFont="1" applyFill="1" applyBorder="1" applyAlignment="1">
      <alignment horizontal="right" vertical="center" wrapText="1"/>
    </xf>
    <xf numFmtId="0" fontId="16" fillId="3" borderId="1" xfId="60" applyFont="1" applyFill="1" applyBorder="1" applyAlignment="1">
      <alignment horizontal="center" vertical="center" wrapText="1"/>
    </xf>
    <xf numFmtId="179" fontId="15" fillId="3" borderId="1" xfId="60" applyNumberFormat="1" applyFont="1" applyFill="1" applyBorder="1" applyAlignment="1">
      <alignment horizontal="center" vertical="center" wrapText="1"/>
    </xf>
    <xf numFmtId="179" fontId="16" fillId="3" borderId="1" xfId="60" applyNumberFormat="1" applyFont="1" applyFill="1" applyBorder="1" applyAlignment="1">
      <alignment horizontal="center" vertical="center" wrapText="1"/>
    </xf>
    <xf numFmtId="0" fontId="17" fillId="0" borderId="1" xfId="60" applyFont="1" applyFill="1" applyBorder="1" applyAlignment="1">
      <alignment horizontal="left" vertical="center" wrapText="1"/>
    </xf>
    <xf numFmtId="0" fontId="17" fillId="0" borderId="1" xfId="6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79" fontId="15" fillId="3" borderId="1" xfId="0" applyNumberFormat="1" applyFont="1" applyFill="1" applyBorder="1" applyAlignment="1">
      <alignment horizontal="center" vertical="center" wrapText="1"/>
    </xf>
    <xf numFmtId="179" fontId="16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9" fontId="17" fillId="0" borderId="1" xfId="12" applyFont="1" applyFill="1" applyBorder="1" applyAlignment="1">
      <alignment horizontal="center" vertical="center" wrapText="1"/>
    </xf>
    <xf numFmtId="181" fontId="19" fillId="0" borderId="0" xfId="9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11" fillId="4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 wrapText="1"/>
    </xf>
    <xf numFmtId="177" fontId="14" fillId="4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179" fontId="17" fillId="0" borderId="1" xfId="59" applyNumberFormat="1" applyFont="1" applyFill="1" applyBorder="1" applyAlignment="1">
      <alignment vertical="center" wrapText="1"/>
    </xf>
    <xf numFmtId="179" fontId="17" fillId="0" borderId="1" xfId="59" applyNumberFormat="1" applyFont="1" applyFill="1" applyBorder="1" applyAlignment="1">
      <alignment horizontal="center" vertical="center" wrapText="1"/>
    </xf>
    <xf numFmtId="179" fontId="17" fillId="0" borderId="1" xfId="6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right" vertical="center" wrapText="1"/>
    </xf>
    <xf numFmtId="0" fontId="17" fillId="0" borderId="1" xfId="60" applyFont="1" applyFill="1" applyBorder="1" applyAlignment="1">
      <alignment vertical="center" wrapText="1"/>
    </xf>
    <xf numFmtId="179" fontId="15" fillId="3" borderId="1" xfId="9" applyNumberFormat="1" applyFont="1" applyFill="1" applyBorder="1" applyAlignment="1">
      <alignment horizontal="center" vertical="center" wrapText="1"/>
    </xf>
    <xf numFmtId="179" fontId="16" fillId="3" borderId="1" xfId="9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 wrapText="1"/>
    </xf>
    <xf numFmtId="0" fontId="17" fillId="0" borderId="1" xfId="18" applyFont="1" applyFill="1" applyBorder="1" applyAlignment="1">
      <alignment horizontal="left" vertical="center" wrapText="1"/>
    </xf>
    <xf numFmtId="0" fontId="17" fillId="0" borderId="1" xfId="18" applyFont="1" applyFill="1" applyBorder="1" applyAlignment="1">
      <alignment horizontal="center" vertical="center" wrapText="1"/>
    </xf>
    <xf numFmtId="0" fontId="17" fillId="0" borderId="1" xfId="27" applyFont="1" applyFill="1" applyBorder="1" applyAlignment="1">
      <alignment horizontal="left" vertical="center" wrapText="1"/>
    </xf>
    <xf numFmtId="0" fontId="17" fillId="0" borderId="1" xfId="27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left"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17" fillId="0" borderId="1" xfId="54" applyFont="1" applyFill="1" applyBorder="1" applyAlignment="1">
      <alignment horizontal="left" vertical="center" wrapText="1"/>
    </xf>
    <xf numFmtId="0" fontId="17" fillId="0" borderId="1" xfId="54" applyFont="1" applyFill="1" applyBorder="1" applyAlignment="1">
      <alignment horizontal="center" vertical="center" wrapText="1"/>
    </xf>
    <xf numFmtId="0" fontId="16" fillId="3" borderId="1" xfId="58" applyFont="1" applyFill="1" applyBorder="1" applyAlignment="1">
      <alignment horizontal="center" vertical="center" wrapText="1"/>
    </xf>
    <xf numFmtId="0" fontId="17" fillId="0" borderId="1" xfId="58" applyFont="1" applyFill="1" applyBorder="1" applyAlignment="1">
      <alignment horizontal="left" vertical="center" wrapText="1"/>
    </xf>
    <xf numFmtId="0" fontId="17" fillId="0" borderId="1" xfId="58" applyFont="1" applyFill="1" applyBorder="1" applyAlignment="1">
      <alignment horizontal="center" vertical="center" wrapText="1"/>
    </xf>
    <xf numFmtId="0" fontId="16" fillId="3" borderId="1" xfId="41" applyFont="1" applyFill="1" applyBorder="1" applyAlignment="1">
      <alignment horizontal="center" vertical="center" wrapText="1"/>
    </xf>
    <xf numFmtId="0" fontId="17" fillId="0" borderId="1" xfId="41" applyFont="1" applyFill="1" applyBorder="1" applyAlignment="1">
      <alignment horizontal="left" vertical="center" wrapText="1"/>
    </xf>
    <xf numFmtId="0" fontId="17" fillId="0" borderId="1" xfId="41" applyFont="1" applyFill="1" applyBorder="1" applyAlignment="1">
      <alignment horizontal="center" vertical="center" wrapText="1"/>
    </xf>
    <xf numFmtId="0" fontId="16" fillId="3" borderId="1" xfId="27" applyFont="1" applyFill="1" applyBorder="1" applyAlignment="1">
      <alignment horizontal="center" vertical="center" wrapText="1"/>
    </xf>
    <xf numFmtId="0" fontId="17" fillId="0" borderId="1" xfId="35" applyFont="1" applyFill="1" applyBorder="1" applyAlignment="1" applyProtection="1">
      <alignment horizontal="left" vertical="center" wrapText="1"/>
    </xf>
    <xf numFmtId="0" fontId="17" fillId="0" borderId="1" xfId="35" applyFont="1" applyFill="1" applyBorder="1" applyAlignment="1" applyProtection="1">
      <alignment horizontal="center" vertical="center" wrapText="1"/>
    </xf>
    <xf numFmtId="0" fontId="17" fillId="0" borderId="1" xfId="62" applyFont="1" applyFill="1" applyBorder="1" applyAlignment="1">
      <alignment horizontal="left" vertical="center" wrapText="1" shrinkToFit="1"/>
    </xf>
    <xf numFmtId="0" fontId="17" fillId="0" borderId="1" xfId="62" applyFont="1" applyFill="1" applyBorder="1" applyAlignment="1">
      <alignment horizontal="center" vertical="center" wrapText="1" shrinkToFit="1"/>
    </xf>
    <xf numFmtId="9" fontId="17" fillId="0" borderId="1" xfId="12" applyFont="1" applyFill="1" applyBorder="1" applyAlignment="1" applyProtection="1">
      <alignment horizontal="center" vertical="center" wrapText="1" shrinkToFit="1"/>
    </xf>
    <xf numFmtId="0" fontId="16" fillId="3" borderId="1" xfId="18" applyFont="1" applyFill="1" applyBorder="1" applyAlignment="1">
      <alignment horizontal="center" vertical="center" wrapText="1"/>
    </xf>
    <xf numFmtId="0" fontId="16" fillId="3" borderId="1" xfId="62" applyFont="1" applyFill="1" applyBorder="1" applyAlignment="1" applyProtection="1">
      <alignment horizontal="center" vertical="center" wrapText="1" shrinkToFit="1"/>
      <protection locked="0"/>
    </xf>
    <xf numFmtId="0" fontId="17" fillId="0" borderId="1" xfId="62" applyFont="1" applyFill="1" applyBorder="1" applyAlignment="1" applyProtection="1">
      <alignment horizontal="left" vertical="center" wrapText="1" shrinkToFit="1"/>
      <protection locked="0"/>
    </xf>
    <xf numFmtId="0" fontId="17" fillId="0" borderId="1" xfId="62" applyFont="1" applyFill="1" applyBorder="1" applyAlignment="1" applyProtection="1">
      <alignment horizontal="center" vertical="center" wrapText="1" shrinkToFit="1"/>
      <protection locked="0"/>
    </xf>
    <xf numFmtId="9" fontId="17" fillId="0" borderId="1" xfId="12" applyFont="1" applyFill="1" applyBorder="1" applyAlignment="1" applyProtection="1">
      <alignment horizontal="center" vertical="center" wrapText="1" shrinkToFit="1"/>
      <protection locked="0"/>
    </xf>
    <xf numFmtId="179" fontId="17" fillId="0" borderId="1" xfId="60" applyNumberFormat="1" applyFont="1" applyFill="1" applyBorder="1" applyAlignment="1">
      <alignment horizontal="right" vertical="center" wrapText="1"/>
    </xf>
    <xf numFmtId="179" fontId="17" fillId="0" borderId="1" xfId="18" applyNumberFormat="1" applyFont="1" applyFill="1" applyBorder="1" applyAlignment="1">
      <alignment horizontal="center" vertical="center" wrapText="1"/>
    </xf>
    <xf numFmtId="179" fontId="17" fillId="0" borderId="1" xfId="27" applyNumberFormat="1" applyFont="1" applyFill="1" applyBorder="1" applyAlignment="1">
      <alignment horizontal="center" vertical="center" wrapText="1"/>
    </xf>
    <xf numFmtId="179" fontId="17" fillId="0" borderId="1" xfId="2" applyNumberFormat="1" applyFont="1" applyFill="1" applyBorder="1" applyAlignment="1">
      <alignment horizontal="center" vertical="center" wrapText="1"/>
    </xf>
    <xf numFmtId="179" fontId="17" fillId="0" borderId="1" xfId="54" applyNumberFormat="1" applyFont="1" applyFill="1" applyBorder="1" applyAlignment="1">
      <alignment horizontal="center" vertical="center" wrapText="1"/>
    </xf>
    <xf numFmtId="179" fontId="17" fillId="0" borderId="1" xfId="58" applyNumberFormat="1" applyFont="1" applyFill="1" applyBorder="1" applyAlignment="1">
      <alignment horizontal="center" vertical="center" wrapText="1"/>
    </xf>
    <xf numFmtId="179" fontId="17" fillId="0" borderId="1" xfId="41" applyNumberFormat="1" applyFont="1" applyFill="1" applyBorder="1" applyAlignment="1">
      <alignment horizontal="center" vertical="center" wrapText="1"/>
    </xf>
    <xf numFmtId="179" fontId="17" fillId="0" borderId="1" xfId="35" applyNumberFormat="1" applyFont="1" applyFill="1" applyBorder="1" applyAlignment="1" applyProtection="1">
      <alignment horizontal="center" vertical="center" wrapText="1"/>
    </xf>
    <xf numFmtId="179" fontId="17" fillId="0" borderId="1" xfId="62" applyNumberFormat="1" applyFont="1" applyFill="1" applyBorder="1" applyAlignment="1">
      <alignment horizontal="center" vertical="center" wrapText="1" shrinkToFit="1"/>
    </xf>
    <xf numFmtId="179" fontId="17" fillId="0" borderId="1" xfId="18" applyNumberFormat="1" applyFont="1" applyFill="1" applyBorder="1" applyAlignment="1">
      <alignment horizontal="right" vertical="center" wrapText="1"/>
    </xf>
    <xf numFmtId="179" fontId="17" fillId="0" borderId="1" xfId="62" applyNumberFormat="1" applyFont="1" applyFill="1" applyBorder="1" applyAlignment="1" applyProtection="1">
      <alignment horizontal="center" vertical="center" wrapText="1" shrinkToFit="1"/>
      <protection locked="0"/>
    </xf>
    <xf numFmtId="0" fontId="16" fillId="3" borderId="4" xfId="0" applyFont="1" applyFill="1" applyBorder="1" applyAlignment="1">
      <alignment horizontal="center" vertical="center" wrapText="1"/>
    </xf>
    <xf numFmtId="179" fontId="15" fillId="3" borderId="4" xfId="0" applyNumberFormat="1" applyFont="1" applyFill="1" applyBorder="1" applyAlignment="1">
      <alignment horizontal="center" vertical="center" wrapText="1"/>
    </xf>
    <xf numFmtId="179" fontId="16" fillId="3" borderId="4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64">
    <cellStyle name="常规" xfId="0" builtinId="0"/>
    <cellStyle name="货币[0]" xfId="1" builtinId="7"/>
    <cellStyle name="常规_附件2_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附件2_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附件2_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附件2_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_附件2_10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附件2_9" xfId="54"/>
    <cellStyle name="千位分隔 2" xfId="55"/>
    <cellStyle name="常规 4" xfId="56"/>
    <cellStyle name="常规_越秀" xfId="57"/>
    <cellStyle name="常规_附件2_8" xfId="58"/>
    <cellStyle name="样式 1" xfId="59"/>
    <cellStyle name="常规_2011年秋季学期广东省普通高中国家助学金安排表" xfId="60"/>
    <cellStyle name="常规 3" xfId="61"/>
    <cellStyle name="常规_附件2_3" xfId="62"/>
    <cellStyle name="常规 2" xfId="63"/>
  </cellStyles>
  <tableStyles count="0" defaultTableStyle="TableStyleMedium2" defaultPivotStyle="PivotStyleLight16"/>
  <colors>
    <mruColors>
      <color rgb="00FFFF99"/>
      <color rgb="00FFFFC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  <pageSetUpPr fitToPage="1"/>
  </sheetPr>
  <dimension ref="A1:L203"/>
  <sheetViews>
    <sheetView tabSelected="1" zoomScale="90" zoomScaleNormal="90" workbookViewId="0">
      <selection activeCell="O6" sqref="O6"/>
    </sheetView>
  </sheetViews>
  <sheetFormatPr defaultColWidth="9" defaultRowHeight="13.5"/>
  <cols>
    <col min="1" max="3" width="17.775" style="5" customWidth="1"/>
    <col min="4" max="5" width="8.46666666666667" style="5" hidden="1" customWidth="1"/>
    <col min="6" max="6" width="17.775" style="6" customWidth="1"/>
    <col min="7" max="12" width="17.775" style="5" customWidth="1"/>
    <col min="13" max="16384" width="9" style="5"/>
  </cols>
  <sheetData>
    <row r="1" ht="21" customHeight="1" spans="1:1">
      <c r="A1" s="7" t="s">
        <v>0</v>
      </c>
    </row>
    <row r="2" ht="51" customHeight="1" spans="1:12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</row>
    <row r="3" ht="42.6" customHeight="1" spans="1:11">
      <c r="A3" s="10"/>
      <c r="B3" s="11"/>
      <c r="C3" s="11"/>
      <c r="D3" s="11"/>
      <c r="E3" s="11"/>
      <c r="F3" s="12"/>
      <c r="G3" s="11"/>
      <c r="H3" s="11"/>
      <c r="I3" s="45"/>
      <c r="J3" s="45"/>
      <c r="K3" s="46" t="s">
        <v>2</v>
      </c>
    </row>
    <row r="4" s="1" customFormat="1" ht="41" customHeight="1" spans="1:12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4" t="s">
        <v>8</v>
      </c>
      <c r="G4" s="15"/>
      <c r="H4" s="15"/>
      <c r="I4" s="47" t="s">
        <v>9</v>
      </c>
      <c r="J4" s="47"/>
      <c r="K4" s="47"/>
      <c r="L4" s="48" t="s">
        <v>10</v>
      </c>
    </row>
    <row r="5" s="1" customFormat="1" ht="41" customHeight="1" spans="1:12">
      <c r="A5" s="13"/>
      <c r="B5" s="13"/>
      <c r="C5" s="13"/>
      <c r="D5" s="13"/>
      <c r="E5" s="13"/>
      <c r="F5" s="16" t="s">
        <v>11</v>
      </c>
      <c r="G5" s="17" t="s">
        <v>12</v>
      </c>
      <c r="H5" s="18" t="s">
        <v>13</v>
      </c>
      <c r="I5" s="49" t="s">
        <v>14</v>
      </c>
      <c r="J5" s="49" t="s">
        <v>15</v>
      </c>
      <c r="K5" s="49" t="s">
        <v>16</v>
      </c>
      <c r="L5" s="48"/>
    </row>
    <row r="6" s="2" customFormat="1" ht="41" customHeight="1" spans="1:12">
      <c r="A6" s="19" t="s">
        <v>17</v>
      </c>
      <c r="B6" s="19" t="s">
        <v>18</v>
      </c>
      <c r="C6" s="19" t="s">
        <v>19</v>
      </c>
      <c r="D6" s="19" t="s">
        <v>20</v>
      </c>
      <c r="E6" s="19" t="s">
        <v>21</v>
      </c>
      <c r="F6" s="20" t="s">
        <v>22</v>
      </c>
      <c r="G6" s="20" t="s">
        <v>23</v>
      </c>
      <c r="H6" s="21" t="s">
        <v>24</v>
      </c>
      <c r="I6" s="50" t="s">
        <v>25</v>
      </c>
      <c r="J6" s="50" t="s">
        <v>26</v>
      </c>
      <c r="K6" s="50" t="s">
        <v>27</v>
      </c>
      <c r="L6" s="51" t="s">
        <v>28</v>
      </c>
    </row>
    <row r="7" s="3" customFormat="1" ht="27" customHeight="1" spans="1:12">
      <c r="A7" s="22" t="s">
        <v>14</v>
      </c>
      <c r="B7" s="22"/>
      <c r="C7" s="22"/>
      <c r="D7" s="22"/>
      <c r="E7" s="22"/>
      <c r="F7" s="23">
        <f>F8+F21+F26+F34+F36+F42+F44+F50+F52+F54+F56+F58+F63+F65+F67+F69+F75+F77+F79+F81+F83+F90+F92+F97+F99+F101+F103+F105+F107+F116+F122+F124+F133+F135+F137+F139+F146+F148+F150+F157+F159+F161+F163+F165+F171+F173+F175+F177+F182+F184+F188+F190+F192+F194+F199+F201</f>
        <v>151450</v>
      </c>
      <c r="G7" s="24"/>
      <c r="H7" s="24">
        <f>H8+H21+H26+H34+H36+H42+H44+H50+H52+H54+H56+H58+H63+H65+H67+H69+H75+H77+H79+H81+H83+H90+H92+H97+H99+H101+H103+H105+H107+H116+H122+H124+H133+H135+H137+H139+H146+H148+H150+H157+H159+H161+H163+H165+H171+H173+H175+H177+H182+H184+H188+H190+H192+H194+H199+H201</f>
        <v>263832200</v>
      </c>
      <c r="I7" s="24">
        <f>I8+I21+I26+I34+I36+I42+I44+I50+I52+I54+I56+I58+I63+I65+I67+I69+I75+I77+I79+I81+I83+I90+I92+I97+I99+I101+I103+I105+I107+I116+I122+I124+I133+I135+I137+I139+I146+I148+I150+I157+I159+I161+I163+I165+I171+I173+I175+I177+I182+I184+I188+I190+I192+I194+I199+I201</f>
        <v>263832200</v>
      </c>
      <c r="J7" s="24">
        <f>J8+J21+J26+J34+J36+J42+J44+J50+J52+J54+J56+J58+J63+J65+J67+J69+J75+J77+J79+J81+J83+J90+J92+J97+J99+J101+J103+J105+J107+J116+J122+J124+J133+J135+J137+J139+J146+J148+J150+J157+J159+J161+J163+J165+J171+J173+J175+J177+J182+J184+J188+J190+J192+J194+J199+J201</f>
        <v>99260000</v>
      </c>
      <c r="K7" s="24">
        <f>K8+K21+K26+K34+K36+K42+K44+K50+K52+K54+K56+K58+K63+K65+K67+K69+K75+K77+K79+K81+K83+K90+K92+K97+K99+K101+K103+K105+K107+K116+K122+K124+K133+K135+K137+K139+K146+K148+K150+K157+K159+K161+K163+K165+K171+K173+K175+K177+K182+K184+K188+K190+K192+K194+K199+K201</f>
        <v>164572200</v>
      </c>
      <c r="L7" s="24"/>
    </row>
    <row r="8" s="3" customFormat="1" ht="27" customHeight="1" spans="1:12">
      <c r="A8" s="25" t="s">
        <v>29</v>
      </c>
      <c r="B8" s="25" t="s">
        <v>30</v>
      </c>
      <c r="C8" s="25" t="s">
        <v>30</v>
      </c>
      <c r="D8" s="25"/>
      <c r="E8" s="25"/>
      <c r="F8" s="26">
        <f>SUM(F9:F20)</f>
        <v>1898</v>
      </c>
      <c r="G8" s="27"/>
      <c r="H8" s="27">
        <f>SUM(H9:H20)</f>
        <v>1138800</v>
      </c>
      <c r="I8" s="27">
        <f>SUM(I9:I20)</f>
        <v>1138800</v>
      </c>
      <c r="J8" s="27">
        <f>SUM(J9:J20)</f>
        <v>0</v>
      </c>
      <c r="K8" s="27">
        <f>SUM(K9:K20)</f>
        <v>1138800</v>
      </c>
      <c r="L8" s="27"/>
    </row>
    <row r="9" s="3" customFormat="1" ht="27" customHeight="1" spans="1:12">
      <c r="A9" s="28" t="s">
        <v>31</v>
      </c>
      <c r="B9" s="29" t="s">
        <v>32</v>
      </c>
      <c r="C9" s="29" t="s">
        <v>32</v>
      </c>
      <c r="D9" s="29"/>
      <c r="E9" s="30"/>
      <c r="F9" s="31">
        <v>297</v>
      </c>
      <c r="G9" s="32">
        <v>0.3</v>
      </c>
      <c r="H9" s="33">
        <f>F9*2000*G9</f>
        <v>178200</v>
      </c>
      <c r="I9" s="52">
        <f>H9</f>
        <v>178200</v>
      </c>
      <c r="J9" s="33">
        <v>0</v>
      </c>
      <c r="K9" s="52">
        <f>I9-J9</f>
        <v>178200</v>
      </c>
      <c r="L9" s="53"/>
    </row>
    <row r="10" s="3" customFormat="1" ht="27" customHeight="1" spans="1:12">
      <c r="A10" s="28" t="s">
        <v>33</v>
      </c>
      <c r="B10" s="29" t="s">
        <v>34</v>
      </c>
      <c r="C10" s="29" t="s">
        <v>34</v>
      </c>
      <c r="D10" s="29"/>
      <c r="E10" s="30"/>
      <c r="F10" s="31">
        <v>35</v>
      </c>
      <c r="G10" s="32">
        <v>0.3</v>
      </c>
      <c r="H10" s="33">
        <f t="shared" ref="H10:H41" si="0">F10*2000*G10</f>
        <v>21000</v>
      </c>
      <c r="I10" s="52">
        <f t="shared" ref="I10:I41" si="1">H10</f>
        <v>21000</v>
      </c>
      <c r="J10" s="33">
        <v>0</v>
      </c>
      <c r="K10" s="52">
        <f t="shared" ref="K10:K41" si="2">I10-J10</f>
        <v>21000</v>
      </c>
      <c r="L10" s="53"/>
    </row>
    <row r="11" s="3" customFormat="1" ht="27" customHeight="1" spans="1:12">
      <c r="A11" s="28" t="s">
        <v>35</v>
      </c>
      <c r="B11" s="29" t="s">
        <v>36</v>
      </c>
      <c r="C11" s="29" t="s">
        <v>36</v>
      </c>
      <c r="D11" s="29"/>
      <c r="E11" s="30"/>
      <c r="F11" s="31">
        <v>77</v>
      </c>
      <c r="G11" s="32">
        <v>0.3</v>
      </c>
      <c r="H11" s="33">
        <f t="shared" si="0"/>
        <v>46200</v>
      </c>
      <c r="I11" s="52">
        <f t="shared" si="1"/>
        <v>46200</v>
      </c>
      <c r="J11" s="33">
        <v>0</v>
      </c>
      <c r="K11" s="52">
        <f t="shared" si="2"/>
        <v>46200</v>
      </c>
      <c r="L11" s="53"/>
    </row>
    <row r="12" s="3" customFormat="1" ht="27" customHeight="1" spans="1:12">
      <c r="A12" s="28" t="s">
        <v>37</v>
      </c>
      <c r="B12" s="29" t="s">
        <v>38</v>
      </c>
      <c r="C12" s="29" t="s">
        <v>38</v>
      </c>
      <c r="D12" s="29"/>
      <c r="E12" s="30"/>
      <c r="F12" s="31">
        <v>52</v>
      </c>
      <c r="G12" s="32">
        <v>0.3</v>
      </c>
      <c r="H12" s="33">
        <f t="shared" si="0"/>
        <v>31200</v>
      </c>
      <c r="I12" s="52">
        <f t="shared" si="1"/>
        <v>31200</v>
      </c>
      <c r="J12" s="33">
        <v>0</v>
      </c>
      <c r="K12" s="52">
        <f t="shared" si="2"/>
        <v>31200</v>
      </c>
      <c r="L12" s="53"/>
    </row>
    <row r="13" s="3" customFormat="1" ht="27" customHeight="1" spans="1:12">
      <c r="A13" s="28" t="s">
        <v>39</v>
      </c>
      <c r="B13" s="29" t="s">
        <v>40</v>
      </c>
      <c r="C13" s="29" t="s">
        <v>40</v>
      </c>
      <c r="D13" s="29"/>
      <c r="E13" s="30"/>
      <c r="F13" s="31">
        <v>65</v>
      </c>
      <c r="G13" s="32">
        <v>0.3</v>
      </c>
      <c r="H13" s="33">
        <f t="shared" si="0"/>
        <v>39000</v>
      </c>
      <c r="I13" s="52">
        <f t="shared" si="1"/>
        <v>39000</v>
      </c>
      <c r="J13" s="33">
        <v>0</v>
      </c>
      <c r="K13" s="52">
        <f t="shared" si="2"/>
        <v>39000</v>
      </c>
      <c r="L13" s="53"/>
    </row>
    <row r="14" s="3" customFormat="1" ht="27" customHeight="1" spans="1:12">
      <c r="A14" s="28" t="s">
        <v>41</v>
      </c>
      <c r="B14" s="29" t="s">
        <v>42</v>
      </c>
      <c r="C14" s="29" t="s">
        <v>42</v>
      </c>
      <c r="D14" s="29"/>
      <c r="E14" s="30"/>
      <c r="F14" s="31">
        <v>151</v>
      </c>
      <c r="G14" s="32">
        <v>0.3</v>
      </c>
      <c r="H14" s="33">
        <f t="shared" si="0"/>
        <v>90600</v>
      </c>
      <c r="I14" s="52">
        <f t="shared" si="1"/>
        <v>90600</v>
      </c>
      <c r="J14" s="33">
        <v>0</v>
      </c>
      <c r="K14" s="52">
        <f t="shared" si="2"/>
        <v>90600</v>
      </c>
      <c r="L14" s="53"/>
    </row>
    <row r="15" s="3" customFormat="1" ht="27" customHeight="1" spans="1:12">
      <c r="A15" s="28" t="s">
        <v>43</v>
      </c>
      <c r="B15" s="29" t="s">
        <v>44</v>
      </c>
      <c r="C15" s="29" t="s">
        <v>44</v>
      </c>
      <c r="D15" s="29"/>
      <c r="E15" s="30"/>
      <c r="F15" s="31">
        <v>82</v>
      </c>
      <c r="G15" s="32">
        <v>0.3</v>
      </c>
      <c r="H15" s="33">
        <f t="shared" si="0"/>
        <v>49200</v>
      </c>
      <c r="I15" s="52">
        <f t="shared" si="1"/>
        <v>49200</v>
      </c>
      <c r="J15" s="33">
        <v>0</v>
      </c>
      <c r="K15" s="52">
        <f t="shared" si="2"/>
        <v>49200</v>
      </c>
      <c r="L15" s="53"/>
    </row>
    <row r="16" s="3" customFormat="1" ht="27" customHeight="1" spans="1:12">
      <c r="A16" s="28" t="s">
        <v>45</v>
      </c>
      <c r="B16" s="29" t="s">
        <v>46</v>
      </c>
      <c r="C16" s="29" t="s">
        <v>46</v>
      </c>
      <c r="D16" s="29"/>
      <c r="E16" s="30"/>
      <c r="F16" s="31">
        <v>160</v>
      </c>
      <c r="G16" s="32">
        <v>0.3</v>
      </c>
      <c r="H16" s="33">
        <f t="shared" si="0"/>
        <v>96000</v>
      </c>
      <c r="I16" s="52">
        <f t="shared" si="1"/>
        <v>96000</v>
      </c>
      <c r="J16" s="33">
        <v>0</v>
      </c>
      <c r="K16" s="52">
        <f t="shared" si="2"/>
        <v>96000</v>
      </c>
      <c r="L16" s="53"/>
    </row>
    <row r="17" s="3" customFormat="1" ht="27" customHeight="1" spans="1:12">
      <c r="A17" s="28" t="s">
        <v>47</v>
      </c>
      <c r="B17" s="29" t="s">
        <v>48</v>
      </c>
      <c r="C17" s="29" t="s">
        <v>48</v>
      </c>
      <c r="D17" s="29"/>
      <c r="E17" s="30"/>
      <c r="F17" s="31">
        <v>185</v>
      </c>
      <c r="G17" s="32">
        <v>0.3</v>
      </c>
      <c r="H17" s="33">
        <f t="shared" si="0"/>
        <v>111000</v>
      </c>
      <c r="I17" s="52">
        <f t="shared" si="1"/>
        <v>111000</v>
      </c>
      <c r="J17" s="33">
        <v>0</v>
      </c>
      <c r="K17" s="52">
        <f t="shared" si="2"/>
        <v>111000</v>
      </c>
      <c r="L17" s="53"/>
    </row>
    <row r="18" s="3" customFormat="1" ht="27" customHeight="1" spans="1:12">
      <c r="A18" s="28" t="s">
        <v>49</v>
      </c>
      <c r="B18" s="29" t="s">
        <v>50</v>
      </c>
      <c r="C18" s="29" t="s">
        <v>50</v>
      </c>
      <c r="D18" s="29"/>
      <c r="E18" s="30"/>
      <c r="F18" s="31">
        <v>72</v>
      </c>
      <c r="G18" s="32">
        <v>0.3</v>
      </c>
      <c r="H18" s="33">
        <f t="shared" si="0"/>
        <v>43200</v>
      </c>
      <c r="I18" s="52">
        <f t="shared" si="1"/>
        <v>43200</v>
      </c>
      <c r="J18" s="33">
        <v>0</v>
      </c>
      <c r="K18" s="52">
        <f t="shared" si="2"/>
        <v>43200</v>
      </c>
      <c r="L18" s="53"/>
    </row>
    <row r="19" s="3" customFormat="1" ht="27" customHeight="1" spans="1:12">
      <c r="A19" s="28" t="s">
        <v>51</v>
      </c>
      <c r="B19" s="29" t="s">
        <v>52</v>
      </c>
      <c r="C19" s="29" t="s">
        <v>52</v>
      </c>
      <c r="D19" s="29"/>
      <c r="E19" s="30"/>
      <c r="F19" s="31">
        <v>400</v>
      </c>
      <c r="G19" s="32">
        <v>0.3</v>
      </c>
      <c r="H19" s="33">
        <f t="shared" si="0"/>
        <v>240000</v>
      </c>
      <c r="I19" s="52">
        <f t="shared" si="1"/>
        <v>240000</v>
      </c>
      <c r="J19" s="33">
        <v>0</v>
      </c>
      <c r="K19" s="52">
        <f t="shared" si="2"/>
        <v>240000</v>
      </c>
      <c r="L19" s="53"/>
    </row>
    <row r="20" s="3" customFormat="1" ht="27" customHeight="1" spans="1:12">
      <c r="A20" s="28" t="s">
        <v>53</v>
      </c>
      <c r="B20" s="29" t="s">
        <v>54</v>
      </c>
      <c r="C20" s="29" t="s">
        <v>54</v>
      </c>
      <c r="D20" s="29"/>
      <c r="E20" s="30"/>
      <c r="F20" s="31">
        <v>322</v>
      </c>
      <c r="G20" s="32">
        <v>0.3</v>
      </c>
      <c r="H20" s="33">
        <f t="shared" si="0"/>
        <v>193200</v>
      </c>
      <c r="I20" s="52">
        <f t="shared" si="1"/>
        <v>193200</v>
      </c>
      <c r="J20" s="33">
        <v>0</v>
      </c>
      <c r="K20" s="52">
        <f t="shared" si="2"/>
        <v>193200</v>
      </c>
      <c r="L20" s="53"/>
    </row>
    <row r="21" s="3" customFormat="1" ht="27" customHeight="1" spans="1:12">
      <c r="A21" s="25" t="s">
        <v>55</v>
      </c>
      <c r="B21" s="34" t="s">
        <v>56</v>
      </c>
      <c r="C21" s="34" t="s">
        <v>56</v>
      </c>
      <c r="D21" s="34"/>
      <c r="E21" s="34"/>
      <c r="F21" s="35">
        <f>SUM(F22:F25)</f>
        <v>1497</v>
      </c>
      <c r="G21" s="36"/>
      <c r="H21" s="36">
        <f>SUM(H22:H25)</f>
        <v>898200</v>
      </c>
      <c r="I21" s="36">
        <f>SUM(I22:I25)</f>
        <v>898200</v>
      </c>
      <c r="J21" s="36">
        <f>SUM(J22:J25)</f>
        <v>0</v>
      </c>
      <c r="K21" s="36">
        <f>SUM(K22:K25)</f>
        <v>898200</v>
      </c>
      <c r="L21" s="36"/>
    </row>
    <row r="22" s="3" customFormat="1" ht="27" customHeight="1" spans="1:12">
      <c r="A22" s="28" t="s">
        <v>57</v>
      </c>
      <c r="B22" s="37" t="s">
        <v>58</v>
      </c>
      <c r="C22" s="37" t="s">
        <v>58</v>
      </c>
      <c r="D22" s="37"/>
      <c r="E22" s="38"/>
      <c r="F22" s="31">
        <v>1457</v>
      </c>
      <c r="G22" s="32">
        <v>0.3</v>
      </c>
      <c r="H22" s="33">
        <f t="shared" si="0"/>
        <v>874200</v>
      </c>
      <c r="I22" s="52">
        <f t="shared" si="1"/>
        <v>874200</v>
      </c>
      <c r="J22" s="33">
        <v>0</v>
      </c>
      <c r="K22" s="52">
        <f t="shared" si="2"/>
        <v>874200</v>
      </c>
      <c r="L22" s="54"/>
    </row>
    <row r="23" s="3" customFormat="1" ht="27" customHeight="1" spans="1:12">
      <c r="A23" s="28" t="s">
        <v>57</v>
      </c>
      <c r="B23" s="37" t="s">
        <v>58</v>
      </c>
      <c r="C23" s="37" t="s">
        <v>59</v>
      </c>
      <c r="D23" s="37"/>
      <c r="E23" s="38"/>
      <c r="F23" s="31">
        <v>32</v>
      </c>
      <c r="G23" s="32">
        <v>0.3</v>
      </c>
      <c r="H23" s="33">
        <f t="shared" si="0"/>
        <v>19200</v>
      </c>
      <c r="I23" s="52">
        <f t="shared" si="1"/>
        <v>19200</v>
      </c>
      <c r="J23" s="33">
        <v>0</v>
      </c>
      <c r="K23" s="52">
        <f t="shared" si="2"/>
        <v>19200</v>
      </c>
      <c r="L23" s="54"/>
    </row>
    <row r="24" s="3" customFormat="1" ht="27" customHeight="1" spans="1:12">
      <c r="A24" s="28" t="s">
        <v>60</v>
      </c>
      <c r="B24" s="37" t="s">
        <v>61</v>
      </c>
      <c r="C24" s="37" t="s">
        <v>61</v>
      </c>
      <c r="D24" s="37"/>
      <c r="E24" s="38"/>
      <c r="F24" s="31">
        <v>5</v>
      </c>
      <c r="G24" s="32">
        <v>0.3</v>
      </c>
      <c r="H24" s="33">
        <f t="shared" si="0"/>
        <v>3000</v>
      </c>
      <c r="I24" s="52">
        <f t="shared" si="1"/>
        <v>3000</v>
      </c>
      <c r="J24" s="33">
        <v>0</v>
      </c>
      <c r="K24" s="52">
        <f t="shared" si="2"/>
        <v>3000</v>
      </c>
      <c r="L24" s="54"/>
    </row>
    <row r="25" s="3" customFormat="1" ht="27" customHeight="1" spans="1:12">
      <c r="A25" s="28" t="s">
        <v>62</v>
      </c>
      <c r="B25" s="37" t="s">
        <v>63</v>
      </c>
      <c r="C25" s="37" t="s">
        <v>64</v>
      </c>
      <c r="D25" s="37"/>
      <c r="E25" s="38"/>
      <c r="F25" s="31">
        <v>3</v>
      </c>
      <c r="G25" s="32">
        <v>0.3</v>
      </c>
      <c r="H25" s="33">
        <f t="shared" si="0"/>
        <v>1800</v>
      </c>
      <c r="I25" s="52">
        <f t="shared" si="1"/>
        <v>1800</v>
      </c>
      <c r="J25" s="33">
        <v>0</v>
      </c>
      <c r="K25" s="52">
        <f t="shared" si="2"/>
        <v>1800</v>
      </c>
      <c r="L25" s="54"/>
    </row>
    <row r="26" s="3" customFormat="1" ht="27" customHeight="1" spans="1:12">
      <c r="A26" s="25" t="s">
        <v>65</v>
      </c>
      <c r="B26" s="39" t="s">
        <v>66</v>
      </c>
      <c r="C26" s="39" t="s">
        <v>66</v>
      </c>
      <c r="D26" s="39"/>
      <c r="E26" s="39"/>
      <c r="F26" s="40">
        <f>SUM(F27:F33)</f>
        <v>7854</v>
      </c>
      <c r="G26" s="41"/>
      <c r="H26" s="41">
        <f>SUM(H27:H33)</f>
        <v>14831100</v>
      </c>
      <c r="I26" s="41">
        <f>SUM(I27:I33)</f>
        <v>14831100</v>
      </c>
      <c r="J26" s="41">
        <f>SUM(J27:J33)</f>
        <v>7772500</v>
      </c>
      <c r="K26" s="41">
        <f>SUM(K27:K33)</f>
        <v>7058600</v>
      </c>
      <c r="L26" s="41"/>
    </row>
    <row r="27" s="3" customFormat="1" ht="27" customHeight="1" spans="1:12">
      <c r="A27" s="28" t="s">
        <v>67</v>
      </c>
      <c r="B27" s="42" t="s">
        <v>68</v>
      </c>
      <c r="C27" s="42" t="s">
        <v>68</v>
      </c>
      <c r="D27" s="42"/>
      <c r="E27" s="43"/>
      <c r="F27" s="31">
        <v>762</v>
      </c>
      <c r="G27" s="44">
        <v>0.85</v>
      </c>
      <c r="H27" s="33">
        <f t="shared" si="0"/>
        <v>1295400</v>
      </c>
      <c r="I27" s="52">
        <f t="shared" si="1"/>
        <v>1295400</v>
      </c>
      <c r="J27" s="33">
        <v>0</v>
      </c>
      <c r="K27" s="52">
        <f t="shared" si="2"/>
        <v>1295400</v>
      </c>
      <c r="L27" s="55"/>
    </row>
    <row r="28" s="3" customFormat="1" ht="27" customHeight="1" spans="1:12">
      <c r="A28" s="28" t="s">
        <v>69</v>
      </c>
      <c r="B28" s="42" t="s">
        <v>70</v>
      </c>
      <c r="C28" s="42" t="s">
        <v>70</v>
      </c>
      <c r="D28" s="42"/>
      <c r="E28" s="43"/>
      <c r="F28" s="31">
        <v>659</v>
      </c>
      <c r="G28" s="44">
        <v>0.85</v>
      </c>
      <c r="H28" s="33">
        <f t="shared" si="0"/>
        <v>1120300</v>
      </c>
      <c r="I28" s="52">
        <f t="shared" si="1"/>
        <v>1120300</v>
      </c>
      <c r="J28" s="33">
        <v>0</v>
      </c>
      <c r="K28" s="52">
        <f t="shared" si="2"/>
        <v>1120300</v>
      </c>
      <c r="L28" s="55"/>
    </row>
    <row r="29" s="3" customFormat="1" ht="27" customHeight="1" spans="1:12">
      <c r="A29" s="28" t="s">
        <v>71</v>
      </c>
      <c r="B29" s="42" t="s">
        <v>72</v>
      </c>
      <c r="C29" s="42" t="s">
        <v>72</v>
      </c>
      <c r="D29" s="42"/>
      <c r="E29" s="43"/>
      <c r="F29" s="31">
        <v>353</v>
      </c>
      <c r="G29" s="44">
        <v>0.85</v>
      </c>
      <c r="H29" s="33">
        <f t="shared" si="0"/>
        <v>600100</v>
      </c>
      <c r="I29" s="52">
        <f t="shared" si="1"/>
        <v>600100</v>
      </c>
      <c r="J29" s="33">
        <v>0</v>
      </c>
      <c r="K29" s="52">
        <f t="shared" si="2"/>
        <v>600100</v>
      </c>
      <c r="L29" s="55"/>
    </row>
    <row r="30" s="3" customFormat="1" ht="27" customHeight="1" spans="1:12">
      <c r="A30" s="28" t="s">
        <v>73</v>
      </c>
      <c r="B30" s="42" t="s">
        <v>74</v>
      </c>
      <c r="C30" s="42" t="s">
        <v>74</v>
      </c>
      <c r="D30" s="42"/>
      <c r="E30" s="43"/>
      <c r="F30" s="31">
        <v>532</v>
      </c>
      <c r="G30" s="44">
        <v>0.85</v>
      </c>
      <c r="H30" s="33">
        <f t="shared" si="0"/>
        <v>904400</v>
      </c>
      <c r="I30" s="52">
        <f t="shared" si="1"/>
        <v>904400</v>
      </c>
      <c r="J30" s="33">
        <v>0</v>
      </c>
      <c r="K30" s="52">
        <f t="shared" si="2"/>
        <v>904400</v>
      </c>
      <c r="L30" s="55"/>
    </row>
    <row r="31" s="3" customFormat="1" ht="27" customHeight="1" spans="1:12">
      <c r="A31" s="28" t="s">
        <v>75</v>
      </c>
      <c r="B31" s="42" t="s">
        <v>76</v>
      </c>
      <c r="C31" s="42" t="s">
        <v>76</v>
      </c>
      <c r="D31" s="42"/>
      <c r="E31" s="43"/>
      <c r="F31" s="31">
        <v>617</v>
      </c>
      <c r="G31" s="44">
        <v>0.85</v>
      </c>
      <c r="H31" s="33">
        <f t="shared" si="0"/>
        <v>1048900</v>
      </c>
      <c r="I31" s="52">
        <f t="shared" si="1"/>
        <v>1048900</v>
      </c>
      <c r="J31" s="33">
        <v>0</v>
      </c>
      <c r="K31" s="52">
        <f t="shared" si="2"/>
        <v>1048900</v>
      </c>
      <c r="L31" s="55"/>
    </row>
    <row r="32" s="3" customFormat="1" ht="27" customHeight="1" spans="1:12">
      <c r="A32" s="28" t="s">
        <v>77</v>
      </c>
      <c r="B32" s="42" t="s">
        <v>78</v>
      </c>
      <c r="C32" s="42" t="s">
        <v>78</v>
      </c>
      <c r="D32" s="42"/>
      <c r="E32" s="43"/>
      <c r="F32" s="31">
        <v>1836</v>
      </c>
      <c r="G32" s="44">
        <v>1</v>
      </c>
      <c r="H32" s="33">
        <f t="shared" si="0"/>
        <v>3672000</v>
      </c>
      <c r="I32" s="52">
        <f t="shared" si="1"/>
        <v>3672000</v>
      </c>
      <c r="J32" s="33">
        <v>1582500</v>
      </c>
      <c r="K32" s="52">
        <f t="shared" si="2"/>
        <v>2089500</v>
      </c>
      <c r="L32" s="55"/>
    </row>
    <row r="33" s="3" customFormat="1" ht="27" customHeight="1" spans="1:12">
      <c r="A33" s="28" t="s">
        <v>79</v>
      </c>
      <c r="B33" s="42" t="s">
        <v>80</v>
      </c>
      <c r="C33" s="42" t="s">
        <v>80</v>
      </c>
      <c r="D33" s="42"/>
      <c r="E33" s="43"/>
      <c r="F33" s="31">
        <v>3095</v>
      </c>
      <c r="G33" s="44">
        <v>1</v>
      </c>
      <c r="H33" s="33">
        <f t="shared" si="0"/>
        <v>6190000</v>
      </c>
      <c r="I33" s="52">
        <f t="shared" si="1"/>
        <v>6190000</v>
      </c>
      <c r="J33" s="56">
        <v>6190000</v>
      </c>
      <c r="K33" s="52">
        <f t="shared" si="2"/>
        <v>0</v>
      </c>
      <c r="L33" s="55"/>
    </row>
    <row r="34" s="3" customFormat="1" ht="27" customHeight="1" spans="1:12">
      <c r="A34" s="25" t="s">
        <v>81</v>
      </c>
      <c r="B34" s="39" t="s">
        <v>82</v>
      </c>
      <c r="C34" s="39" t="s">
        <v>82</v>
      </c>
      <c r="D34" s="39"/>
      <c r="E34" s="39"/>
      <c r="F34" s="40">
        <f>F35</f>
        <v>71</v>
      </c>
      <c r="G34" s="41"/>
      <c r="H34" s="41">
        <f>H35</f>
        <v>120700</v>
      </c>
      <c r="I34" s="41">
        <f>I35</f>
        <v>120700</v>
      </c>
      <c r="J34" s="41">
        <f>J35</f>
        <v>0</v>
      </c>
      <c r="K34" s="41">
        <f>K35</f>
        <v>120700</v>
      </c>
      <c r="L34" s="41"/>
    </row>
    <row r="35" s="3" customFormat="1" ht="27" customHeight="1" spans="1:12">
      <c r="A35" s="28" t="s">
        <v>81</v>
      </c>
      <c r="B35" s="42" t="s">
        <v>82</v>
      </c>
      <c r="C35" s="42" t="s">
        <v>82</v>
      </c>
      <c r="D35" s="42"/>
      <c r="E35" s="43"/>
      <c r="F35" s="31">
        <v>71</v>
      </c>
      <c r="G35" s="44">
        <v>0.85</v>
      </c>
      <c r="H35" s="33">
        <f t="shared" si="0"/>
        <v>120700</v>
      </c>
      <c r="I35" s="52">
        <f t="shared" si="1"/>
        <v>120700</v>
      </c>
      <c r="J35" s="33">
        <v>0</v>
      </c>
      <c r="K35" s="52">
        <f t="shared" si="2"/>
        <v>120700</v>
      </c>
      <c r="L35" s="55"/>
    </row>
    <row r="36" s="3" customFormat="1" ht="27" customHeight="1" spans="1:12">
      <c r="A36" s="25" t="s">
        <v>83</v>
      </c>
      <c r="B36" s="34" t="s">
        <v>84</v>
      </c>
      <c r="C36" s="34" t="s">
        <v>84</v>
      </c>
      <c r="D36" s="34"/>
      <c r="E36" s="34"/>
      <c r="F36" s="35">
        <f>SUM(F37:F41)</f>
        <v>401</v>
      </c>
      <c r="G36" s="36"/>
      <c r="H36" s="36">
        <f>SUM(H37:H41)</f>
        <v>240600</v>
      </c>
      <c r="I36" s="36">
        <f>SUM(I37:I41)</f>
        <v>240600</v>
      </c>
      <c r="J36" s="36">
        <f>SUM(J37:J41)</f>
        <v>0</v>
      </c>
      <c r="K36" s="36">
        <f>SUM(K37:K41)</f>
        <v>240600</v>
      </c>
      <c r="L36" s="36"/>
    </row>
    <row r="37" s="3" customFormat="1" ht="27" customHeight="1" spans="1:12">
      <c r="A37" s="28" t="s">
        <v>85</v>
      </c>
      <c r="B37" s="37" t="s">
        <v>86</v>
      </c>
      <c r="C37" s="37" t="s">
        <v>86</v>
      </c>
      <c r="D37" s="37"/>
      <c r="E37" s="38"/>
      <c r="F37" s="31">
        <v>24</v>
      </c>
      <c r="G37" s="32">
        <v>0.3</v>
      </c>
      <c r="H37" s="33">
        <f t="shared" si="0"/>
        <v>14400</v>
      </c>
      <c r="I37" s="52">
        <f t="shared" si="1"/>
        <v>14400</v>
      </c>
      <c r="J37" s="33">
        <v>0</v>
      </c>
      <c r="K37" s="52">
        <f t="shared" si="2"/>
        <v>14400</v>
      </c>
      <c r="L37" s="54"/>
    </row>
    <row r="38" s="3" customFormat="1" ht="27" customHeight="1" spans="1:12">
      <c r="A38" s="28" t="s">
        <v>87</v>
      </c>
      <c r="B38" s="37" t="s">
        <v>88</v>
      </c>
      <c r="C38" s="37" t="s">
        <v>88</v>
      </c>
      <c r="D38" s="37"/>
      <c r="E38" s="38"/>
      <c r="F38" s="31">
        <v>66</v>
      </c>
      <c r="G38" s="32">
        <v>0.3</v>
      </c>
      <c r="H38" s="33">
        <f t="shared" si="0"/>
        <v>39600</v>
      </c>
      <c r="I38" s="52">
        <f t="shared" si="1"/>
        <v>39600</v>
      </c>
      <c r="J38" s="33">
        <v>0</v>
      </c>
      <c r="K38" s="52">
        <f t="shared" si="2"/>
        <v>39600</v>
      </c>
      <c r="L38" s="54"/>
    </row>
    <row r="39" s="3" customFormat="1" ht="27" customHeight="1" spans="1:12">
      <c r="A39" s="28" t="s">
        <v>89</v>
      </c>
      <c r="B39" s="37" t="s">
        <v>90</v>
      </c>
      <c r="C39" s="37" t="s">
        <v>90</v>
      </c>
      <c r="D39" s="37"/>
      <c r="E39" s="38"/>
      <c r="F39" s="31">
        <v>161</v>
      </c>
      <c r="G39" s="32">
        <v>0.3</v>
      </c>
      <c r="H39" s="33">
        <f t="shared" si="0"/>
        <v>96600</v>
      </c>
      <c r="I39" s="52">
        <f t="shared" si="1"/>
        <v>96600</v>
      </c>
      <c r="J39" s="33">
        <v>0</v>
      </c>
      <c r="K39" s="52">
        <f t="shared" si="2"/>
        <v>96600</v>
      </c>
      <c r="L39" s="54"/>
    </row>
    <row r="40" s="3" customFormat="1" ht="27" customHeight="1" spans="1:12">
      <c r="A40" s="28" t="s">
        <v>91</v>
      </c>
      <c r="B40" s="37" t="s">
        <v>92</v>
      </c>
      <c r="C40" s="37" t="s">
        <v>92</v>
      </c>
      <c r="D40" s="37"/>
      <c r="E40" s="38"/>
      <c r="F40" s="31">
        <v>79</v>
      </c>
      <c r="G40" s="32">
        <v>0.3</v>
      </c>
      <c r="H40" s="33">
        <f t="shared" si="0"/>
        <v>47400</v>
      </c>
      <c r="I40" s="52">
        <f t="shared" si="1"/>
        <v>47400</v>
      </c>
      <c r="J40" s="33">
        <v>0</v>
      </c>
      <c r="K40" s="52">
        <f t="shared" si="2"/>
        <v>47400</v>
      </c>
      <c r="L40" s="54"/>
    </row>
    <row r="41" s="3" customFormat="1" ht="27" customHeight="1" spans="1:12">
      <c r="A41" s="28" t="s">
        <v>93</v>
      </c>
      <c r="B41" s="37" t="s">
        <v>94</v>
      </c>
      <c r="C41" s="37" t="s">
        <v>94</v>
      </c>
      <c r="D41" s="37"/>
      <c r="E41" s="38"/>
      <c r="F41" s="31">
        <v>71</v>
      </c>
      <c r="G41" s="32">
        <v>0.3</v>
      </c>
      <c r="H41" s="33">
        <f t="shared" si="0"/>
        <v>42600</v>
      </c>
      <c r="I41" s="52">
        <f t="shared" si="1"/>
        <v>42600</v>
      </c>
      <c r="J41" s="33">
        <v>0</v>
      </c>
      <c r="K41" s="52">
        <f t="shared" si="2"/>
        <v>42600</v>
      </c>
      <c r="L41" s="54"/>
    </row>
    <row r="42" s="3" customFormat="1" ht="27" customHeight="1" spans="1:12">
      <c r="A42" s="25" t="s">
        <v>95</v>
      </c>
      <c r="B42" s="34" t="s">
        <v>96</v>
      </c>
      <c r="C42" s="34" t="s">
        <v>96</v>
      </c>
      <c r="D42" s="34"/>
      <c r="E42" s="34"/>
      <c r="F42" s="40">
        <f>F43</f>
        <v>405</v>
      </c>
      <c r="G42" s="41"/>
      <c r="H42" s="41">
        <f>H43</f>
        <v>243000</v>
      </c>
      <c r="I42" s="41">
        <f>I43</f>
        <v>243000</v>
      </c>
      <c r="J42" s="41">
        <f>J43</f>
        <v>0</v>
      </c>
      <c r="K42" s="41">
        <f>K43</f>
        <v>243000</v>
      </c>
      <c r="L42" s="41"/>
    </row>
    <row r="43" s="3" customFormat="1" ht="27" customHeight="1" spans="1:12">
      <c r="A43" s="28" t="s">
        <v>95</v>
      </c>
      <c r="B43" s="37" t="s">
        <v>96</v>
      </c>
      <c r="C43" s="37" t="s">
        <v>96</v>
      </c>
      <c r="D43" s="37"/>
      <c r="E43" s="38"/>
      <c r="F43" s="31">
        <v>405</v>
      </c>
      <c r="G43" s="32">
        <v>0.3</v>
      </c>
      <c r="H43" s="33">
        <f t="shared" ref="H42:H74" si="3">F43*2000*G43</f>
        <v>243000</v>
      </c>
      <c r="I43" s="52">
        <f t="shared" ref="I42:I74" si="4">H43</f>
        <v>243000</v>
      </c>
      <c r="J43" s="33">
        <v>0</v>
      </c>
      <c r="K43" s="52">
        <f t="shared" ref="K42:K74" si="5">I43-J43</f>
        <v>243000</v>
      </c>
      <c r="L43" s="54"/>
    </row>
    <row r="44" s="3" customFormat="1" ht="27" customHeight="1" spans="1:12">
      <c r="A44" s="25" t="s">
        <v>97</v>
      </c>
      <c r="B44" s="34" t="s">
        <v>98</v>
      </c>
      <c r="C44" s="34" t="s">
        <v>98</v>
      </c>
      <c r="D44" s="34"/>
      <c r="E44" s="34"/>
      <c r="F44" s="35">
        <f>SUM(F45:F49)</f>
        <v>5353</v>
      </c>
      <c r="G44" s="36"/>
      <c r="H44" s="36">
        <f>SUM(H45:H49)</f>
        <v>9100100</v>
      </c>
      <c r="I44" s="36">
        <f>SUM(I45:I49)</f>
        <v>9100100</v>
      </c>
      <c r="J44" s="36">
        <f>SUM(J45:J49)</f>
        <v>0</v>
      </c>
      <c r="K44" s="36">
        <f>SUM(K45:K49)</f>
        <v>9100100</v>
      </c>
      <c r="L44" s="36"/>
    </row>
    <row r="45" s="3" customFormat="1" ht="27" customHeight="1" spans="1:12">
      <c r="A45" s="28" t="s">
        <v>99</v>
      </c>
      <c r="B45" s="37" t="s">
        <v>100</v>
      </c>
      <c r="C45" s="37" t="s">
        <v>100</v>
      </c>
      <c r="D45" s="37"/>
      <c r="E45" s="38"/>
      <c r="F45" s="31">
        <v>1138</v>
      </c>
      <c r="G45" s="32">
        <v>0.85</v>
      </c>
      <c r="H45" s="33">
        <f t="shared" si="3"/>
        <v>1934600</v>
      </c>
      <c r="I45" s="52">
        <f t="shared" si="4"/>
        <v>1934600</v>
      </c>
      <c r="J45" s="33">
        <v>0</v>
      </c>
      <c r="K45" s="52">
        <f t="shared" si="5"/>
        <v>1934600</v>
      </c>
      <c r="L45" s="54"/>
    </row>
    <row r="46" s="3" customFormat="1" ht="27" customHeight="1" spans="1:12">
      <c r="A46" s="28" t="s">
        <v>101</v>
      </c>
      <c r="B46" s="37" t="s">
        <v>102</v>
      </c>
      <c r="C46" s="37" t="s">
        <v>102</v>
      </c>
      <c r="D46" s="37"/>
      <c r="E46" s="38"/>
      <c r="F46" s="31">
        <v>935</v>
      </c>
      <c r="G46" s="32">
        <v>0.85</v>
      </c>
      <c r="H46" s="33">
        <f t="shared" si="3"/>
        <v>1589500</v>
      </c>
      <c r="I46" s="52">
        <f t="shared" si="4"/>
        <v>1589500</v>
      </c>
      <c r="J46" s="33">
        <v>0</v>
      </c>
      <c r="K46" s="52">
        <f t="shared" si="5"/>
        <v>1589500</v>
      </c>
      <c r="L46" s="54"/>
    </row>
    <row r="47" s="3" customFormat="1" ht="27" customHeight="1" spans="1:12">
      <c r="A47" s="28" t="s">
        <v>103</v>
      </c>
      <c r="B47" s="37" t="s">
        <v>104</v>
      </c>
      <c r="C47" s="37" t="s">
        <v>104</v>
      </c>
      <c r="D47" s="37"/>
      <c r="E47" s="38"/>
      <c r="F47" s="31">
        <v>760</v>
      </c>
      <c r="G47" s="32">
        <v>0.85</v>
      </c>
      <c r="H47" s="33">
        <f t="shared" si="3"/>
        <v>1292000</v>
      </c>
      <c r="I47" s="52">
        <f t="shared" si="4"/>
        <v>1292000</v>
      </c>
      <c r="J47" s="33">
        <v>0</v>
      </c>
      <c r="K47" s="52">
        <f t="shared" si="5"/>
        <v>1292000</v>
      </c>
      <c r="L47" s="54"/>
    </row>
    <row r="48" s="3" customFormat="1" ht="27" customHeight="1" spans="1:12">
      <c r="A48" s="28" t="s">
        <v>105</v>
      </c>
      <c r="B48" s="37" t="s">
        <v>106</v>
      </c>
      <c r="C48" s="37" t="s">
        <v>106</v>
      </c>
      <c r="D48" s="37"/>
      <c r="E48" s="38"/>
      <c r="F48" s="31">
        <v>900</v>
      </c>
      <c r="G48" s="32">
        <v>0.85</v>
      </c>
      <c r="H48" s="33">
        <f t="shared" si="3"/>
        <v>1530000</v>
      </c>
      <c r="I48" s="52">
        <f t="shared" si="4"/>
        <v>1530000</v>
      </c>
      <c r="J48" s="33">
        <v>0</v>
      </c>
      <c r="K48" s="52">
        <f t="shared" si="5"/>
        <v>1530000</v>
      </c>
      <c r="L48" s="54"/>
    </row>
    <row r="49" s="3" customFormat="1" ht="27" customHeight="1" spans="1:12">
      <c r="A49" s="28" t="s">
        <v>107</v>
      </c>
      <c r="B49" s="37" t="s">
        <v>108</v>
      </c>
      <c r="C49" s="37" t="s">
        <v>108</v>
      </c>
      <c r="D49" s="37"/>
      <c r="E49" s="38"/>
      <c r="F49" s="31">
        <v>1620</v>
      </c>
      <c r="G49" s="32">
        <v>0.85</v>
      </c>
      <c r="H49" s="33">
        <f t="shared" si="3"/>
        <v>2754000</v>
      </c>
      <c r="I49" s="52">
        <f t="shared" si="4"/>
        <v>2754000</v>
      </c>
      <c r="J49" s="33">
        <v>0</v>
      </c>
      <c r="K49" s="52">
        <f t="shared" si="5"/>
        <v>2754000</v>
      </c>
      <c r="L49" s="54"/>
    </row>
    <row r="50" s="3" customFormat="1" ht="27" customHeight="1" spans="1:12">
      <c r="A50" s="25" t="s">
        <v>109</v>
      </c>
      <c r="B50" s="34" t="s">
        <v>110</v>
      </c>
      <c r="C50" s="34" t="s">
        <v>110</v>
      </c>
      <c r="D50" s="34"/>
      <c r="E50" s="34"/>
      <c r="F50" s="35">
        <f>F51</f>
        <v>1145</v>
      </c>
      <c r="G50" s="36"/>
      <c r="H50" s="36">
        <f>H51</f>
        <v>1946500</v>
      </c>
      <c r="I50" s="36">
        <f>I51</f>
        <v>1946500</v>
      </c>
      <c r="J50" s="36">
        <f>J51</f>
        <v>0</v>
      </c>
      <c r="K50" s="36">
        <f>K51</f>
        <v>1946500</v>
      </c>
      <c r="L50" s="36"/>
    </row>
    <row r="51" s="3" customFormat="1" ht="27" customHeight="1" spans="1:12">
      <c r="A51" s="28" t="s">
        <v>109</v>
      </c>
      <c r="B51" s="37" t="s">
        <v>110</v>
      </c>
      <c r="C51" s="37" t="s">
        <v>110</v>
      </c>
      <c r="D51" s="37"/>
      <c r="E51" s="38"/>
      <c r="F51" s="31">
        <v>1145</v>
      </c>
      <c r="G51" s="32">
        <v>0.85</v>
      </c>
      <c r="H51" s="33">
        <f t="shared" si="3"/>
        <v>1946500</v>
      </c>
      <c r="I51" s="52">
        <f t="shared" si="4"/>
        <v>1946500</v>
      </c>
      <c r="J51" s="33">
        <v>0</v>
      </c>
      <c r="K51" s="52">
        <f t="shared" si="5"/>
        <v>1946500</v>
      </c>
      <c r="L51" s="54"/>
    </row>
    <row r="52" s="3" customFormat="1" ht="27" customHeight="1" spans="1:12">
      <c r="A52" s="25" t="s">
        <v>111</v>
      </c>
      <c r="B52" s="34" t="s">
        <v>112</v>
      </c>
      <c r="C52" s="34" t="s">
        <v>112</v>
      </c>
      <c r="D52" s="34"/>
      <c r="E52" s="34"/>
      <c r="F52" s="35">
        <f>F53</f>
        <v>382</v>
      </c>
      <c r="G52" s="36"/>
      <c r="H52" s="36">
        <f>H53</f>
        <v>764000</v>
      </c>
      <c r="I52" s="36">
        <f>I53</f>
        <v>764000</v>
      </c>
      <c r="J52" s="36">
        <f>J53</f>
        <v>0</v>
      </c>
      <c r="K52" s="36">
        <f>K53</f>
        <v>764000</v>
      </c>
      <c r="L52" s="36"/>
    </row>
    <row r="53" s="3" customFormat="1" ht="27" customHeight="1" spans="1:12">
      <c r="A53" s="28" t="s">
        <v>111</v>
      </c>
      <c r="B53" s="37" t="s">
        <v>112</v>
      </c>
      <c r="C53" s="37" t="s">
        <v>112</v>
      </c>
      <c r="D53" s="37"/>
      <c r="E53" s="38"/>
      <c r="F53" s="31">
        <v>382</v>
      </c>
      <c r="G53" s="32">
        <v>1</v>
      </c>
      <c r="H53" s="33">
        <f t="shared" si="3"/>
        <v>764000</v>
      </c>
      <c r="I53" s="52">
        <f t="shared" si="4"/>
        <v>764000</v>
      </c>
      <c r="J53" s="33">
        <v>0</v>
      </c>
      <c r="K53" s="52">
        <f t="shared" si="5"/>
        <v>764000</v>
      </c>
      <c r="L53" s="54"/>
    </row>
    <row r="54" s="3" customFormat="1" ht="27" customHeight="1" spans="1:12">
      <c r="A54" s="25" t="s">
        <v>113</v>
      </c>
      <c r="B54" s="34" t="s">
        <v>114</v>
      </c>
      <c r="C54" s="34" t="s">
        <v>114</v>
      </c>
      <c r="D54" s="34"/>
      <c r="E54" s="34"/>
      <c r="F54" s="40">
        <f>F55</f>
        <v>2044</v>
      </c>
      <c r="G54" s="41"/>
      <c r="H54" s="41">
        <f>H55</f>
        <v>4088000</v>
      </c>
      <c r="I54" s="41">
        <f>I55</f>
        <v>4088000</v>
      </c>
      <c r="J54" s="41">
        <f>J55</f>
        <v>0</v>
      </c>
      <c r="K54" s="41">
        <f>K55</f>
        <v>4088000</v>
      </c>
      <c r="L54" s="41"/>
    </row>
    <row r="55" s="3" customFormat="1" ht="27" customHeight="1" spans="1:12">
      <c r="A55" s="28" t="s">
        <v>113</v>
      </c>
      <c r="B55" s="37" t="s">
        <v>114</v>
      </c>
      <c r="C55" s="37" t="s">
        <v>114</v>
      </c>
      <c r="D55" s="37"/>
      <c r="E55" s="38"/>
      <c r="F55" s="31">
        <v>2044</v>
      </c>
      <c r="G55" s="32">
        <v>1</v>
      </c>
      <c r="H55" s="33">
        <f t="shared" si="3"/>
        <v>4088000</v>
      </c>
      <c r="I55" s="52">
        <f t="shared" si="4"/>
        <v>4088000</v>
      </c>
      <c r="J55" s="33">
        <v>0</v>
      </c>
      <c r="K55" s="52">
        <f t="shared" si="5"/>
        <v>4088000</v>
      </c>
      <c r="L55" s="54"/>
    </row>
    <row r="56" s="3" customFormat="1" ht="27" customHeight="1" spans="1:12">
      <c r="A56" s="25" t="s">
        <v>115</v>
      </c>
      <c r="B56" s="34" t="s">
        <v>116</v>
      </c>
      <c r="C56" s="34" t="s">
        <v>116</v>
      </c>
      <c r="D56" s="34"/>
      <c r="E56" s="34"/>
      <c r="F56" s="35">
        <f>F57</f>
        <v>790</v>
      </c>
      <c r="G56" s="36"/>
      <c r="H56" s="36">
        <f>H57</f>
        <v>1343000</v>
      </c>
      <c r="I56" s="36">
        <f>I57</f>
        <v>1343000</v>
      </c>
      <c r="J56" s="36">
        <f>J57</f>
        <v>0</v>
      </c>
      <c r="K56" s="36">
        <f>K57</f>
        <v>1343000</v>
      </c>
      <c r="L56" s="36"/>
    </row>
    <row r="57" s="3" customFormat="1" ht="27" customHeight="1" spans="1:12">
      <c r="A57" s="28" t="s">
        <v>115</v>
      </c>
      <c r="B57" s="37" t="s">
        <v>116</v>
      </c>
      <c r="C57" s="37" t="s">
        <v>116</v>
      </c>
      <c r="D57" s="37"/>
      <c r="E57" s="38"/>
      <c r="F57" s="31">
        <v>790</v>
      </c>
      <c r="G57" s="32">
        <v>0.85</v>
      </c>
      <c r="H57" s="33">
        <f t="shared" si="3"/>
        <v>1343000</v>
      </c>
      <c r="I57" s="52">
        <f t="shared" si="4"/>
        <v>1343000</v>
      </c>
      <c r="J57" s="33">
        <v>0</v>
      </c>
      <c r="K57" s="52">
        <f t="shared" si="5"/>
        <v>1343000</v>
      </c>
      <c r="L57" s="54"/>
    </row>
    <row r="58" s="3" customFormat="1" ht="27" customHeight="1" spans="1:12">
      <c r="A58" s="25" t="s">
        <v>117</v>
      </c>
      <c r="B58" s="34" t="s">
        <v>118</v>
      </c>
      <c r="C58" s="34" t="s">
        <v>118</v>
      </c>
      <c r="D58" s="34"/>
      <c r="E58" s="34"/>
      <c r="F58" s="35">
        <f>SUM(F59:F62)</f>
        <v>6116</v>
      </c>
      <c r="G58" s="36"/>
      <c r="H58" s="36">
        <f>SUM(H59:H62)</f>
        <v>11257600</v>
      </c>
      <c r="I58" s="36">
        <f>SUM(I59:I62)</f>
        <v>11257600</v>
      </c>
      <c r="J58" s="36">
        <f>SUM(J59:J62)</f>
        <v>5736000</v>
      </c>
      <c r="K58" s="36">
        <f>SUM(K59:K62)</f>
        <v>5521600</v>
      </c>
      <c r="L58" s="36"/>
    </row>
    <row r="59" s="3" customFormat="1" ht="27" customHeight="1" spans="1:12">
      <c r="A59" s="28" t="s">
        <v>119</v>
      </c>
      <c r="B59" s="37" t="s">
        <v>120</v>
      </c>
      <c r="C59" s="37" t="s">
        <v>120</v>
      </c>
      <c r="D59" s="37"/>
      <c r="E59" s="38"/>
      <c r="F59" s="31">
        <v>1287</v>
      </c>
      <c r="G59" s="32">
        <v>0.85</v>
      </c>
      <c r="H59" s="33">
        <f t="shared" si="3"/>
        <v>2187900</v>
      </c>
      <c r="I59" s="52">
        <f t="shared" si="4"/>
        <v>2187900</v>
      </c>
      <c r="J59" s="33">
        <v>0</v>
      </c>
      <c r="K59" s="52">
        <f t="shared" si="5"/>
        <v>2187900</v>
      </c>
      <c r="L59" s="54"/>
    </row>
    <row r="60" s="3" customFormat="1" ht="27" customHeight="1" spans="1:12">
      <c r="A60" s="28" t="s">
        <v>121</v>
      </c>
      <c r="B60" s="37" t="s">
        <v>122</v>
      </c>
      <c r="C60" s="37" t="s">
        <v>122</v>
      </c>
      <c r="D60" s="37"/>
      <c r="E60" s="38"/>
      <c r="F60" s="31">
        <v>133</v>
      </c>
      <c r="G60" s="32">
        <v>0.85</v>
      </c>
      <c r="H60" s="33">
        <f t="shared" si="3"/>
        <v>226100</v>
      </c>
      <c r="I60" s="52">
        <f t="shared" si="4"/>
        <v>226100</v>
      </c>
      <c r="J60" s="33">
        <v>0</v>
      </c>
      <c r="K60" s="52">
        <f t="shared" si="5"/>
        <v>226100</v>
      </c>
      <c r="L60" s="54"/>
    </row>
    <row r="61" s="3" customFormat="1" ht="27" customHeight="1" spans="1:12">
      <c r="A61" s="28" t="s">
        <v>123</v>
      </c>
      <c r="B61" s="37" t="s">
        <v>124</v>
      </c>
      <c r="C61" s="37" t="s">
        <v>124</v>
      </c>
      <c r="D61" s="37"/>
      <c r="E61" s="38"/>
      <c r="F61" s="31">
        <v>2868</v>
      </c>
      <c r="G61" s="32">
        <v>1</v>
      </c>
      <c r="H61" s="33">
        <f t="shared" si="3"/>
        <v>5736000</v>
      </c>
      <c r="I61" s="52">
        <f t="shared" si="4"/>
        <v>5736000</v>
      </c>
      <c r="J61" s="33">
        <v>5736000</v>
      </c>
      <c r="K61" s="52">
        <f t="shared" si="5"/>
        <v>0</v>
      </c>
      <c r="L61" s="54"/>
    </row>
    <row r="62" s="3" customFormat="1" ht="27" customHeight="1" spans="1:12">
      <c r="A62" s="28" t="s">
        <v>125</v>
      </c>
      <c r="B62" s="37" t="s">
        <v>126</v>
      </c>
      <c r="C62" s="37" t="s">
        <v>126</v>
      </c>
      <c r="D62" s="37"/>
      <c r="E62" s="38"/>
      <c r="F62" s="31">
        <v>1828</v>
      </c>
      <c r="G62" s="32">
        <v>0.85</v>
      </c>
      <c r="H62" s="33">
        <f t="shared" si="3"/>
        <v>3107600</v>
      </c>
      <c r="I62" s="52">
        <f t="shared" si="4"/>
        <v>3107600</v>
      </c>
      <c r="J62" s="33">
        <v>0</v>
      </c>
      <c r="K62" s="52">
        <f t="shared" si="5"/>
        <v>3107600</v>
      </c>
      <c r="L62" s="54"/>
    </row>
    <row r="63" s="3" customFormat="1" ht="27" customHeight="1" spans="1:12">
      <c r="A63" s="25" t="s">
        <v>127</v>
      </c>
      <c r="B63" s="34" t="s">
        <v>128</v>
      </c>
      <c r="C63" s="34" t="s">
        <v>128</v>
      </c>
      <c r="D63" s="34"/>
      <c r="E63" s="34"/>
      <c r="F63" s="40">
        <f>F64</f>
        <v>1800</v>
      </c>
      <c r="G63" s="41"/>
      <c r="H63" s="41">
        <f>H64</f>
        <v>3600000</v>
      </c>
      <c r="I63" s="41">
        <f>I64</f>
        <v>3600000</v>
      </c>
      <c r="J63" s="41">
        <f>J64</f>
        <v>0</v>
      </c>
      <c r="K63" s="41">
        <f>K64</f>
        <v>3600000</v>
      </c>
      <c r="L63" s="41"/>
    </row>
    <row r="64" s="3" customFormat="1" ht="27" customHeight="1" spans="1:12">
      <c r="A64" s="28" t="s">
        <v>127</v>
      </c>
      <c r="B64" s="37" t="s">
        <v>128</v>
      </c>
      <c r="C64" s="37" t="s">
        <v>128</v>
      </c>
      <c r="D64" s="37"/>
      <c r="E64" s="38"/>
      <c r="F64" s="31">
        <v>1800</v>
      </c>
      <c r="G64" s="32">
        <v>1</v>
      </c>
      <c r="H64" s="33">
        <f t="shared" si="3"/>
        <v>3600000</v>
      </c>
      <c r="I64" s="52">
        <f t="shared" si="4"/>
        <v>3600000</v>
      </c>
      <c r="J64" s="33">
        <v>0</v>
      </c>
      <c r="K64" s="52">
        <f t="shared" si="5"/>
        <v>3600000</v>
      </c>
      <c r="L64" s="54"/>
    </row>
    <row r="65" s="3" customFormat="1" ht="27" customHeight="1" spans="1:12">
      <c r="A65" s="25" t="s">
        <v>129</v>
      </c>
      <c r="B65" s="34" t="s">
        <v>130</v>
      </c>
      <c r="C65" s="34" t="s">
        <v>130</v>
      </c>
      <c r="D65" s="34"/>
      <c r="E65" s="34"/>
      <c r="F65" s="40">
        <f>F66</f>
        <v>3706</v>
      </c>
      <c r="G65" s="41"/>
      <c r="H65" s="41">
        <f>H66</f>
        <v>7412000</v>
      </c>
      <c r="I65" s="41">
        <f>I66</f>
        <v>7412000</v>
      </c>
      <c r="J65" s="41">
        <f>J66</f>
        <v>7412000</v>
      </c>
      <c r="K65" s="41">
        <f>K66</f>
        <v>0</v>
      </c>
      <c r="L65" s="41"/>
    </row>
    <row r="66" s="3" customFormat="1" ht="27" customHeight="1" spans="1:12">
      <c r="A66" s="28" t="s">
        <v>129</v>
      </c>
      <c r="B66" s="37" t="s">
        <v>130</v>
      </c>
      <c r="C66" s="37" t="s">
        <v>130</v>
      </c>
      <c r="D66" s="37"/>
      <c r="E66" s="38"/>
      <c r="F66" s="31">
        <v>3706</v>
      </c>
      <c r="G66" s="32">
        <v>1</v>
      </c>
      <c r="H66" s="33">
        <f t="shared" si="3"/>
        <v>7412000</v>
      </c>
      <c r="I66" s="52">
        <f t="shared" si="4"/>
        <v>7412000</v>
      </c>
      <c r="J66" s="52">
        <v>7412000</v>
      </c>
      <c r="K66" s="52">
        <f t="shared" si="5"/>
        <v>0</v>
      </c>
      <c r="L66" s="54"/>
    </row>
    <row r="67" s="3" customFormat="1" ht="27" customHeight="1" spans="1:12">
      <c r="A67" s="25" t="s">
        <v>131</v>
      </c>
      <c r="B67" s="34" t="s">
        <v>132</v>
      </c>
      <c r="C67" s="34" t="s">
        <v>132</v>
      </c>
      <c r="D67" s="34"/>
      <c r="E67" s="34"/>
      <c r="F67" s="40">
        <f>F68</f>
        <v>3750</v>
      </c>
      <c r="G67" s="41"/>
      <c r="H67" s="41">
        <f>H68</f>
        <v>7500000</v>
      </c>
      <c r="I67" s="41">
        <f>I68</f>
        <v>7500000</v>
      </c>
      <c r="J67" s="41">
        <f>J68</f>
        <v>7500000</v>
      </c>
      <c r="K67" s="41">
        <f>K68</f>
        <v>0</v>
      </c>
      <c r="L67" s="41"/>
    </row>
    <row r="68" s="3" customFormat="1" ht="27" customHeight="1" spans="1:12">
      <c r="A68" s="28" t="s">
        <v>131</v>
      </c>
      <c r="B68" s="37" t="s">
        <v>132</v>
      </c>
      <c r="C68" s="37" t="s">
        <v>132</v>
      </c>
      <c r="D68" s="37"/>
      <c r="E68" s="38"/>
      <c r="F68" s="31">
        <v>3750</v>
      </c>
      <c r="G68" s="32">
        <v>1</v>
      </c>
      <c r="H68" s="33">
        <f t="shared" si="3"/>
        <v>7500000</v>
      </c>
      <c r="I68" s="52">
        <f t="shared" si="4"/>
        <v>7500000</v>
      </c>
      <c r="J68" s="33">
        <v>7500000</v>
      </c>
      <c r="K68" s="52">
        <f t="shared" si="5"/>
        <v>0</v>
      </c>
      <c r="L68" s="54"/>
    </row>
    <row r="69" s="3" customFormat="1" ht="27" customHeight="1" spans="1:12">
      <c r="A69" s="25" t="s">
        <v>133</v>
      </c>
      <c r="B69" s="34" t="s">
        <v>134</v>
      </c>
      <c r="C69" s="34" t="s">
        <v>134</v>
      </c>
      <c r="D69" s="34"/>
      <c r="E69" s="34"/>
      <c r="F69" s="35">
        <f>SUM(F70:F74)</f>
        <v>2526</v>
      </c>
      <c r="G69" s="36"/>
      <c r="H69" s="36">
        <f>SUM(H70:H74)</f>
        <v>4880700</v>
      </c>
      <c r="I69" s="36">
        <f>SUM(I70:I74)</f>
        <v>4880700</v>
      </c>
      <c r="J69" s="36">
        <f>SUM(J70:J74)</f>
        <v>0</v>
      </c>
      <c r="K69" s="36">
        <f>SUM(K70:K74)</f>
        <v>4880700</v>
      </c>
      <c r="L69" s="36"/>
    </row>
    <row r="70" s="3" customFormat="1" ht="27" customHeight="1" spans="1:12">
      <c r="A70" s="28" t="s">
        <v>135</v>
      </c>
      <c r="B70" s="37" t="s">
        <v>136</v>
      </c>
      <c r="C70" s="37" t="s">
        <v>136</v>
      </c>
      <c r="D70" s="37"/>
      <c r="E70" s="38"/>
      <c r="F70" s="31">
        <v>571</v>
      </c>
      <c r="G70" s="32">
        <v>0.85</v>
      </c>
      <c r="H70" s="33">
        <f t="shared" si="3"/>
        <v>970700</v>
      </c>
      <c r="I70" s="52">
        <f t="shared" si="4"/>
        <v>970700</v>
      </c>
      <c r="J70" s="33">
        <v>0</v>
      </c>
      <c r="K70" s="52">
        <f t="shared" si="5"/>
        <v>970700</v>
      </c>
      <c r="L70" s="54"/>
    </row>
    <row r="71" s="3" customFormat="1" ht="27" customHeight="1" spans="1:12">
      <c r="A71" s="28" t="s">
        <v>137</v>
      </c>
      <c r="B71" s="37" t="s">
        <v>138</v>
      </c>
      <c r="C71" s="37" t="s">
        <v>138</v>
      </c>
      <c r="D71" s="37"/>
      <c r="E71" s="38"/>
      <c r="F71" s="31">
        <v>423</v>
      </c>
      <c r="G71" s="32">
        <v>1</v>
      </c>
      <c r="H71" s="33">
        <f t="shared" si="3"/>
        <v>846000</v>
      </c>
      <c r="I71" s="52">
        <f t="shared" si="4"/>
        <v>846000</v>
      </c>
      <c r="J71" s="33">
        <v>0</v>
      </c>
      <c r="K71" s="52">
        <f t="shared" si="5"/>
        <v>846000</v>
      </c>
      <c r="L71" s="54"/>
    </row>
    <row r="72" s="3" customFormat="1" ht="27" customHeight="1" spans="1:12">
      <c r="A72" s="28" t="s">
        <v>139</v>
      </c>
      <c r="B72" s="37" t="s">
        <v>140</v>
      </c>
      <c r="C72" s="37" t="s">
        <v>140</v>
      </c>
      <c r="D72" s="37"/>
      <c r="E72" s="38"/>
      <c r="F72" s="31">
        <v>664</v>
      </c>
      <c r="G72" s="32">
        <v>1</v>
      </c>
      <c r="H72" s="33">
        <f t="shared" si="3"/>
        <v>1328000</v>
      </c>
      <c r="I72" s="52">
        <f t="shared" si="4"/>
        <v>1328000</v>
      </c>
      <c r="J72" s="33">
        <v>0</v>
      </c>
      <c r="K72" s="52">
        <f t="shared" si="5"/>
        <v>1328000</v>
      </c>
      <c r="L72" s="54"/>
    </row>
    <row r="73" s="3" customFormat="1" ht="27" customHeight="1" spans="1:12">
      <c r="A73" s="28" t="s">
        <v>141</v>
      </c>
      <c r="B73" s="37" t="s">
        <v>142</v>
      </c>
      <c r="C73" s="37" t="s">
        <v>142</v>
      </c>
      <c r="D73" s="37"/>
      <c r="E73" s="38"/>
      <c r="F73" s="31">
        <v>498</v>
      </c>
      <c r="G73" s="32">
        <v>1</v>
      </c>
      <c r="H73" s="33">
        <f t="shared" si="3"/>
        <v>996000</v>
      </c>
      <c r="I73" s="52">
        <f t="shared" si="4"/>
        <v>996000</v>
      </c>
      <c r="J73" s="33">
        <v>0</v>
      </c>
      <c r="K73" s="52">
        <f t="shared" si="5"/>
        <v>996000</v>
      </c>
      <c r="L73" s="54"/>
    </row>
    <row r="74" s="3" customFormat="1" ht="27" customHeight="1" spans="1:12">
      <c r="A74" s="28" t="s">
        <v>143</v>
      </c>
      <c r="B74" s="37" t="s">
        <v>144</v>
      </c>
      <c r="C74" s="37" t="s">
        <v>144</v>
      </c>
      <c r="D74" s="37"/>
      <c r="E74" s="38"/>
      <c r="F74" s="31">
        <v>370</v>
      </c>
      <c r="G74" s="32">
        <v>1</v>
      </c>
      <c r="H74" s="33">
        <f t="shared" si="3"/>
        <v>740000</v>
      </c>
      <c r="I74" s="52">
        <f t="shared" si="4"/>
        <v>740000</v>
      </c>
      <c r="J74" s="33">
        <v>0</v>
      </c>
      <c r="K74" s="52">
        <f t="shared" si="5"/>
        <v>740000</v>
      </c>
      <c r="L74" s="54"/>
    </row>
    <row r="75" s="3" customFormat="1" ht="27" customHeight="1" spans="1:12">
      <c r="A75" s="25" t="s">
        <v>145</v>
      </c>
      <c r="B75" s="34" t="s">
        <v>146</v>
      </c>
      <c r="C75" s="34" t="s">
        <v>146</v>
      </c>
      <c r="D75" s="34"/>
      <c r="E75" s="34"/>
      <c r="F75" s="35">
        <f>F76</f>
        <v>1800</v>
      </c>
      <c r="G75" s="36"/>
      <c r="H75" s="36">
        <f>H76</f>
        <v>3600000</v>
      </c>
      <c r="I75" s="36">
        <f>I76</f>
        <v>3600000</v>
      </c>
      <c r="J75" s="36">
        <f>J76</f>
        <v>0</v>
      </c>
      <c r="K75" s="36">
        <f>K76</f>
        <v>3600000</v>
      </c>
      <c r="L75" s="36"/>
    </row>
    <row r="76" s="3" customFormat="1" ht="27" customHeight="1" spans="1:12">
      <c r="A76" s="28" t="s">
        <v>145</v>
      </c>
      <c r="B76" s="37" t="s">
        <v>146</v>
      </c>
      <c r="C76" s="37" t="s">
        <v>146</v>
      </c>
      <c r="D76" s="37"/>
      <c r="E76" s="38"/>
      <c r="F76" s="31">
        <v>1800</v>
      </c>
      <c r="G76" s="32">
        <v>1</v>
      </c>
      <c r="H76" s="33">
        <f>F76*2000*G76</f>
        <v>3600000</v>
      </c>
      <c r="I76" s="52">
        <f>H76</f>
        <v>3600000</v>
      </c>
      <c r="J76" s="33">
        <v>0</v>
      </c>
      <c r="K76" s="52">
        <f>I76-J76</f>
        <v>3600000</v>
      </c>
      <c r="L76" s="54"/>
    </row>
    <row r="77" s="3" customFormat="1" ht="27" customHeight="1" spans="1:12">
      <c r="A77" s="25" t="s">
        <v>147</v>
      </c>
      <c r="B77" s="34" t="s">
        <v>148</v>
      </c>
      <c r="C77" s="34" t="s">
        <v>148</v>
      </c>
      <c r="D77" s="34"/>
      <c r="E77" s="34"/>
      <c r="F77" s="40">
        <f>F78</f>
        <v>4674</v>
      </c>
      <c r="G77" s="41"/>
      <c r="H77" s="41">
        <f>H78</f>
        <v>9348000</v>
      </c>
      <c r="I77" s="41">
        <f>I78</f>
        <v>9348000</v>
      </c>
      <c r="J77" s="41">
        <f>J78</f>
        <v>9348000</v>
      </c>
      <c r="K77" s="41">
        <f>K78</f>
        <v>0</v>
      </c>
      <c r="L77" s="41"/>
    </row>
    <row r="78" s="3" customFormat="1" ht="27" customHeight="1" spans="1:12">
      <c r="A78" s="28" t="s">
        <v>147</v>
      </c>
      <c r="B78" s="37" t="s">
        <v>148</v>
      </c>
      <c r="C78" s="37" t="s">
        <v>148</v>
      </c>
      <c r="D78" s="37"/>
      <c r="E78" s="38"/>
      <c r="F78" s="31">
        <v>4674</v>
      </c>
      <c r="G78" s="32">
        <v>1</v>
      </c>
      <c r="H78" s="33">
        <f>F78*2000*G78</f>
        <v>9348000</v>
      </c>
      <c r="I78" s="52">
        <f>H78</f>
        <v>9348000</v>
      </c>
      <c r="J78" s="33">
        <v>9348000</v>
      </c>
      <c r="K78" s="52">
        <f>I78-J78</f>
        <v>0</v>
      </c>
      <c r="L78" s="54"/>
    </row>
    <row r="79" s="3" customFormat="1" ht="27" customHeight="1" spans="1:12">
      <c r="A79" s="25" t="s">
        <v>149</v>
      </c>
      <c r="B79" s="34" t="s">
        <v>150</v>
      </c>
      <c r="C79" s="34" t="s">
        <v>150</v>
      </c>
      <c r="D79" s="34"/>
      <c r="E79" s="34"/>
      <c r="F79" s="40">
        <f>F80</f>
        <v>1505</v>
      </c>
      <c r="G79" s="41"/>
      <c r="H79" s="41">
        <f>H80</f>
        <v>3010000</v>
      </c>
      <c r="I79" s="41">
        <f>I80</f>
        <v>3010000</v>
      </c>
      <c r="J79" s="41">
        <f>J80</f>
        <v>0</v>
      </c>
      <c r="K79" s="41">
        <f>K80</f>
        <v>3010000</v>
      </c>
      <c r="L79" s="41"/>
    </row>
    <row r="80" s="3" customFormat="1" ht="27" customHeight="1" spans="1:12">
      <c r="A80" s="28" t="s">
        <v>149</v>
      </c>
      <c r="B80" s="37" t="s">
        <v>150</v>
      </c>
      <c r="C80" s="37" t="s">
        <v>150</v>
      </c>
      <c r="D80" s="37"/>
      <c r="E80" s="38"/>
      <c r="F80" s="31">
        <v>1505</v>
      </c>
      <c r="G80" s="32">
        <v>1</v>
      </c>
      <c r="H80" s="33">
        <f t="shared" ref="H80:H88" si="6">F80*2000*G80</f>
        <v>3010000</v>
      </c>
      <c r="I80" s="52">
        <f t="shared" ref="I80:I88" si="7">H80</f>
        <v>3010000</v>
      </c>
      <c r="J80" s="33">
        <v>0</v>
      </c>
      <c r="K80" s="52">
        <f t="shared" ref="K80:K88" si="8">I80-J80</f>
        <v>3010000</v>
      </c>
      <c r="L80" s="54"/>
    </row>
    <row r="81" s="3" customFormat="1" ht="27" customHeight="1" spans="1:12">
      <c r="A81" s="25" t="s">
        <v>151</v>
      </c>
      <c r="B81" s="34" t="s">
        <v>152</v>
      </c>
      <c r="C81" s="34" t="s">
        <v>152</v>
      </c>
      <c r="D81" s="34"/>
      <c r="E81" s="34"/>
      <c r="F81" s="35">
        <f>F82</f>
        <v>2300</v>
      </c>
      <c r="G81" s="36"/>
      <c r="H81" s="36">
        <f>H82</f>
        <v>4600000</v>
      </c>
      <c r="I81" s="36">
        <f>I82</f>
        <v>4600000</v>
      </c>
      <c r="J81" s="36">
        <f>J82</f>
        <v>0</v>
      </c>
      <c r="K81" s="36">
        <f>K82</f>
        <v>4600000</v>
      </c>
      <c r="L81" s="36"/>
    </row>
    <row r="82" s="3" customFormat="1" ht="27" customHeight="1" spans="1:12">
      <c r="A82" s="28" t="s">
        <v>151</v>
      </c>
      <c r="B82" s="37" t="s">
        <v>152</v>
      </c>
      <c r="C82" s="37" t="s">
        <v>152</v>
      </c>
      <c r="D82" s="37"/>
      <c r="E82" s="38"/>
      <c r="F82" s="31">
        <v>2300</v>
      </c>
      <c r="G82" s="32">
        <v>1</v>
      </c>
      <c r="H82" s="33">
        <f t="shared" si="6"/>
        <v>4600000</v>
      </c>
      <c r="I82" s="52">
        <f t="shared" si="7"/>
        <v>4600000</v>
      </c>
      <c r="J82" s="33">
        <v>0</v>
      </c>
      <c r="K82" s="52">
        <f t="shared" si="8"/>
        <v>4600000</v>
      </c>
      <c r="L82" s="54"/>
    </row>
    <row r="83" s="3" customFormat="1" ht="27" customHeight="1" spans="1:12">
      <c r="A83" s="25" t="s">
        <v>153</v>
      </c>
      <c r="B83" s="39" t="s">
        <v>154</v>
      </c>
      <c r="C83" s="39" t="s">
        <v>154</v>
      </c>
      <c r="D83" s="39"/>
      <c r="E83" s="39"/>
      <c r="F83" s="40">
        <f>SUM(F84:F89)</f>
        <v>2920</v>
      </c>
      <c r="G83" s="41"/>
      <c r="H83" s="41">
        <f>SUM(H84:H89)</f>
        <v>4889500</v>
      </c>
      <c r="I83" s="41">
        <f>SUM(I84:I89)</f>
        <v>4889500</v>
      </c>
      <c r="J83" s="41">
        <f>SUM(J84:J89)</f>
        <v>0</v>
      </c>
      <c r="K83" s="41">
        <f>SUM(K84:K89)</f>
        <v>4889500</v>
      </c>
      <c r="L83" s="41"/>
    </row>
    <row r="84" s="3" customFormat="1" ht="27" customHeight="1" spans="1:12">
      <c r="A84" s="28" t="s">
        <v>155</v>
      </c>
      <c r="B84" s="42" t="s">
        <v>156</v>
      </c>
      <c r="C84" s="42" t="s">
        <v>156</v>
      </c>
      <c r="D84" s="42"/>
      <c r="E84" s="43"/>
      <c r="F84" s="31">
        <v>664</v>
      </c>
      <c r="G84" s="44">
        <v>0.65</v>
      </c>
      <c r="H84" s="33">
        <f t="shared" si="6"/>
        <v>863200</v>
      </c>
      <c r="I84" s="52">
        <f t="shared" si="7"/>
        <v>863200</v>
      </c>
      <c r="J84" s="33">
        <v>0</v>
      </c>
      <c r="K84" s="52">
        <f t="shared" si="8"/>
        <v>863200</v>
      </c>
      <c r="L84" s="55"/>
    </row>
    <row r="85" s="3" customFormat="1" ht="27" customHeight="1" spans="1:12">
      <c r="A85" s="28" t="s">
        <v>155</v>
      </c>
      <c r="B85" s="42" t="s">
        <v>156</v>
      </c>
      <c r="C85" s="57" t="s">
        <v>157</v>
      </c>
      <c r="D85" s="57"/>
      <c r="E85" s="38"/>
      <c r="F85" s="31">
        <v>19</v>
      </c>
      <c r="G85" s="32">
        <v>0.65</v>
      </c>
      <c r="H85" s="33">
        <f t="shared" si="6"/>
        <v>24700</v>
      </c>
      <c r="I85" s="52">
        <f t="shared" si="7"/>
        <v>24700</v>
      </c>
      <c r="J85" s="33">
        <v>0</v>
      </c>
      <c r="K85" s="52">
        <f t="shared" si="8"/>
        <v>24700</v>
      </c>
      <c r="L85" s="54"/>
    </row>
    <row r="86" s="3" customFormat="1" ht="27" customHeight="1" spans="1:12">
      <c r="A86" s="28" t="s">
        <v>155</v>
      </c>
      <c r="B86" s="42" t="s">
        <v>156</v>
      </c>
      <c r="C86" s="57" t="s">
        <v>158</v>
      </c>
      <c r="D86" s="57"/>
      <c r="E86" s="38"/>
      <c r="F86" s="31">
        <v>190</v>
      </c>
      <c r="G86" s="32">
        <v>0.65</v>
      </c>
      <c r="H86" s="33">
        <f t="shared" si="6"/>
        <v>247000</v>
      </c>
      <c r="I86" s="52">
        <f t="shared" si="7"/>
        <v>247000</v>
      </c>
      <c r="J86" s="33">
        <v>0</v>
      </c>
      <c r="K86" s="52">
        <f t="shared" si="8"/>
        <v>247000</v>
      </c>
      <c r="L86" s="54"/>
    </row>
    <row r="87" s="3" customFormat="1" ht="27" customHeight="1" spans="1:12">
      <c r="A87" s="28" t="s">
        <v>159</v>
      </c>
      <c r="B87" s="42" t="s">
        <v>160</v>
      </c>
      <c r="C87" s="42" t="s">
        <v>160</v>
      </c>
      <c r="D87" s="42"/>
      <c r="E87" s="43"/>
      <c r="F87" s="31">
        <v>322</v>
      </c>
      <c r="G87" s="44">
        <v>0.65</v>
      </c>
      <c r="H87" s="33">
        <f t="shared" si="6"/>
        <v>418600</v>
      </c>
      <c r="I87" s="52">
        <f t="shared" si="7"/>
        <v>418600</v>
      </c>
      <c r="J87" s="33">
        <v>0</v>
      </c>
      <c r="K87" s="52">
        <f t="shared" si="8"/>
        <v>418600</v>
      </c>
      <c r="L87" s="55"/>
    </row>
    <row r="88" s="3" customFormat="1" ht="27" customHeight="1" spans="1:12">
      <c r="A88" s="28" t="s">
        <v>161</v>
      </c>
      <c r="B88" s="42" t="s">
        <v>162</v>
      </c>
      <c r="C88" s="42" t="s">
        <v>162</v>
      </c>
      <c r="D88" s="42"/>
      <c r="E88" s="43"/>
      <c r="F88" s="31">
        <v>1345</v>
      </c>
      <c r="G88" s="44">
        <v>1</v>
      </c>
      <c r="H88" s="33">
        <f t="shared" si="6"/>
        <v>2690000</v>
      </c>
      <c r="I88" s="52">
        <f t="shared" si="7"/>
        <v>2690000</v>
      </c>
      <c r="J88" s="33">
        <v>0</v>
      </c>
      <c r="K88" s="52">
        <f t="shared" si="8"/>
        <v>2690000</v>
      </c>
      <c r="L88" s="55"/>
    </row>
    <row r="89" s="3" customFormat="1" ht="27" customHeight="1" spans="1:12">
      <c r="A89" s="28" t="s">
        <v>163</v>
      </c>
      <c r="B89" s="42" t="s">
        <v>164</v>
      </c>
      <c r="C89" s="42" t="s">
        <v>164</v>
      </c>
      <c r="D89" s="42"/>
      <c r="E89" s="43"/>
      <c r="F89" s="31">
        <v>380</v>
      </c>
      <c r="G89" s="44">
        <v>0.85</v>
      </c>
      <c r="H89" s="33">
        <f t="shared" ref="H89:H96" si="9">F89*2000*G89</f>
        <v>646000</v>
      </c>
      <c r="I89" s="52">
        <f t="shared" ref="I89:I96" si="10">H89</f>
        <v>646000</v>
      </c>
      <c r="J89" s="33">
        <v>0</v>
      </c>
      <c r="K89" s="52">
        <f t="shared" ref="K89:K96" si="11">I89-J89</f>
        <v>646000</v>
      </c>
      <c r="L89" s="55"/>
    </row>
    <row r="90" s="3" customFormat="1" ht="27" customHeight="1" spans="1:12">
      <c r="A90" s="25" t="s">
        <v>165</v>
      </c>
      <c r="B90" s="39" t="s">
        <v>166</v>
      </c>
      <c r="C90" s="39" t="s">
        <v>166</v>
      </c>
      <c r="D90" s="39"/>
      <c r="E90" s="39"/>
      <c r="F90" s="40">
        <f>F91</f>
        <v>522</v>
      </c>
      <c r="G90" s="41"/>
      <c r="H90" s="41">
        <f>H91</f>
        <v>678600</v>
      </c>
      <c r="I90" s="41">
        <f>I91</f>
        <v>678600</v>
      </c>
      <c r="J90" s="41">
        <f>J91</f>
        <v>0</v>
      </c>
      <c r="K90" s="41">
        <f>K91</f>
        <v>678600</v>
      </c>
      <c r="L90" s="41"/>
    </row>
    <row r="91" s="3" customFormat="1" ht="27" customHeight="1" spans="1:12">
      <c r="A91" s="28" t="s">
        <v>165</v>
      </c>
      <c r="B91" s="42" t="s">
        <v>166</v>
      </c>
      <c r="C91" s="42" t="s">
        <v>166</v>
      </c>
      <c r="D91" s="42"/>
      <c r="E91" s="43"/>
      <c r="F91" s="31">
        <v>522</v>
      </c>
      <c r="G91" s="44">
        <v>0.65</v>
      </c>
      <c r="H91" s="33">
        <f t="shared" si="9"/>
        <v>678600</v>
      </c>
      <c r="I91" s="52">
        <f t="shared" si="10"/>
        <v>678600</v>
      </c>
      <c r="J91" s="33">
        <v>0</v>
      </c>
      <c r="K91" s="52">
        <f t="shared" si="11"/>
        <v>678600</v>
      </c>
      <c r="L91" s="55"/>
    </row>
    <row r="92" s="3" customFormat="1" ht="27" customHeight="1" spans="1:12">
      <c r="A92" s="25" t="s">
        <v>167</v>
      </c>
      <c r="B92" s="34" t="s">
        <v>168</v>
      </c>
      <c r="C92" s="34" t="s">
        <v>168</v>
      </c>
      <c r="D92" s="34"/>
      <c r="E92" s="34"/>
      <c r="F92" s="35">
        <f>SUM(F93:F96)</f>
        <v>1808</v>
      </c>
      <c r="G92" s="36"/>
      <c r="H92" s="36">
        <f>SUM(H93:H96)</f>
        <v>3448900</v>
      </c>
      <c r="I92" s="36">
        <f>SUM(I93:I96)</f>
        <v>3448900</v>
      </c>
      <c r="J92" s="36">
        <f>SUM(J93:J96)</f>
        <v>0</v>
      </c>
      <c r="K92" s="36">
        <f>SUM(K93:K96)</f>
        <v>3448900</v>
      </c>
      <c r="L92" s="36"/>
    </row>
    <row r="93" s="3" customFormat="1" ht="27" customHeight="1" spans="1:12">
      <c r="A93" s="28" t="s">
        <v>169</v>
      </c>
      <c r="B93" s="37" t="s">
        <v>170</v>
      </c>
      <c r="C93" s="37" t="s">
        <v>170</v>
      </c>
      <c r="D93" s="37"/>
      <c r="E93" s="38"/>
      <c r="F93" s="31">
        <v>557</v>
      </c>
      <c r="G93" s="32">
        <v>0.85</v>
      </c>
      <c r="H93" s="33">
        <f t="shared" si="9"/>
        <v>946900</v>
      </c>
      <c r="I93" s="52">
        <f t="shared" si="10"/>
        <v>946900</v>
      </c>
      <c r="J93" s="33">
        <v>0</v>
      </c>
      <c r="K93" s="52">
        <f t="shared" si="11"/>
        <v>946900</v>
      </c>
      <c r="L93" s="54"/>
    </row>
    <row r="94" s="3" customFormat="1" ht="27" customHeight="1" spans="1:12">
      <c r="A94" s="28" t="s">
        <v>169</v>
      </c>
      <c r="B94" s="37" t="s">
        <v>170</v>
      </c>
      <c r="C94" s="57" t="s">
        <v>171</v>
      </c>
      <c r="D94" s="57"/>
      <c r="E94" s="38"/>
      <c r="F94" s="31">
        <v>203</v>
      </c>
      <c r="G94" s="32">
        <v>1</v>
      </c>
      <c r="H94" s="33">
        <f t="shared" si="9"/>
        <v>406000</v>
      </c>
      <c r="I94" s="52">
        <f t="shared" si="10"/>
        <v>406000</v>
      </c>
      <c r="J94" s="33">
        <v>0</v>
      </c>
      <c r="K94" s="52">
        <f t="shared" si="11"/>
        <v>406000</v>
      </c>
      <c r="L94" s="54"/>
    </row>
    <row r="95" s="3" customFormat="1" ht="27" customHeight="1" spans="1:12">
      <c r="A95" s="28" t="s">
        <v>169</v>
      </c>
      <c r="B95" s="37" t="s">
        <v>170</v>
      </c>
      <c r="C95" s="57" t="s">
        <v>172</v>
      </c>
      <c r="D95" s="57"/>
      <c r="E95" s="38"/>
      <c r="F95" s="31">
        <v>22</v>
      </c>
      <c r="G95" s="32">
        <v>1</v>
      </c>
      <c r="H95" s="33">
        <f t="shared" si="9"/>
        <v>44000</v>
      </c>
      <c r="I95" s="52">
        <f t="shared" si="10"/>
        <v>44000</v>
      </c>
      <c r="J95" s="33">
        <v>0</v>
      </c>
      <c r="K95" s="52">
        <f t="shared" si="11"/>
        <v>44000</v>
      </c>
      <c r="L95" s="54"/>
    </row>
    <row r="96" s="3" customFormat="1" ht="27" customHeight="1" spans="1:12">
      <c r="A96" s="28" t="s">
        <v>173</v>
      </c>
      <c r="B96" s="37" t="s">
        <v>174</v>
      </c>
      <c r="C96" s="37" t="s">
        <v>174</v>
      </c>
      <c r="D96" s="37"/>
      <c r="E96" s="38"/>
      <c r="F96" s="31">
        <v>1026</v>
      </c>
      <c r="G96" s="32">
        <v>1</v>
      </c>
      <c r="H96" s="33">
        <f t="shared" si="9"/>
        <v>2052000</v>
      </c>
      <c r="I96" s="52">
        <f t="shared" si="10"/>
        <v>2052000</v>
      </c>
      <c r="J96" s="33">
        <v>0</v>
      </c>
      <c r="K96" s="52">
        <f t="shared" si="11"/>
        <v>2052000</v>
      </c>
      <c r="L96" s="54"/>
    </row>
    <row r="97" s="3" customFormat="1" ht="27" customHeight="1" spans="1:12">
      <c r="A97" s="25" t="s">
        <v>175</v>
      </c>
      <c r="B97" s="39" t="s">
        <v>176</v>
      </c>
      <c r="C97" s="39" t="s">
        <v>176</v>
      </c>
      <c r="D97" s="39"/>
      <c r="E97" s="39"/>
      <c r="F97" s="35">
        <f>SUM(F98:F98)</f>
        <v>1900</v>
      </c>
      <c r="G97" s="36"/>
      <c r="H97" s="36">
        <f>SUM(H98:H98)</f>
        <v>3800000</v>
      </c>
      <c r="I97" s="36">
        <f>SUM(I98:I98)</f>
        <v>3800000</v>
      </c>
      <c r="J97" s="36">
        <f>SUM(J98:J98)</f>
        <v>0</v>
      </c>
      <c r="K97" s="36">
        <f>SUM(K98:K98)</f>
        <v>3800000</v>
      </c>
      <c r="L97" s="36"/>
    </row>
    <row r="98" s="3" customFormat="1" ht="27" customHeight="1" spans="1:12">
      <c r="A98" s="28" t="s">
        <v>175</v>
      </c>
      <c r="B98" s="42" t="s">
        <v>176</v>
      </c>
      <c r="C98" s="42" t="s">
        <v>176</v>
      </c>
      <c r="D98" s="42"/>
      <c r="E98" s="43"/>
      <c r="F98" s="31">
        <v>1900</v>
      </c>
      <c r="G98" s="44">
        <v>1</v>
      </c>
      <c r="H98" s="33">
        <f>F98*2000*G98</f>
        <v>3800000</v>
      </c>
      <c r="I98" s="52">
        <f>H98</f>
        <v>3800000</v>
      </c>
      <c r="J98" s="33">
        <v>0</v>
      </c>
      <c r="K98" s="52">
        <f>I98-J98</f>
        <v>3800000</v>
      </c>
      <c r="L98" s="55"/>
    </row>
    <row r="99" s="3" customFormat="1" ht="27" customHeight="1" spans="1:12">
      <c r="A99" s="25" t="s">
        <v>177</v>
      </c>
      <c r="B99" s="34" t="s">
        <v>178</v>
      </c>
      <c r="C99" s="34" t="s">
        <v>178</v>
      </c>
      <c r="D99" s="34"/>
      <c r="E99" s="34"/>
      <c r="F99" s="35">
        <f>SUM(F100:F100)</f>
        <v>3654</v>
      </c>
      <c r="G99" s="36"/>
      <c r="H99" s="36">
        <f>SUM(H100:H100)</f>
        <v>7308000</v>
      </c>
      <c r="I99" s="36">
        <f>SUM(I100:I100)</f>
        <v>7308000</v>
      </c>
      <c r="J99" s="36">
        <f>SUM(J100:J100)</f>
        <v>7308000</v>
      </c>
      <c r="K99" s="36">
        <f>SUM(K100:K100)</f>
        <v>0</v>
      </c>
      <c r="L99" s="36"/>
    </row>
    <row r="100" s="3" customFormat="1" ht="27" customHeight="1" spans="1:12">
      <c r="A100" s="28" t="s">
        <v>177</v>
      </c>
      <c r="B100" s="37" t="s">
        <v>178</v>
      </c>
      <c r="C100" s="37" t="s">
        <v>178</v>
      </c>
      <c r="D100" s="37"/>
      <c r="E100" s="38"/>
      <c r="F100" s="31">
        <v>3654</v>
      </c>
      <c r="G100" s="32">
        <v>1</v>
      </c>
      <c r="H100" s="33">
        <f>F100*2000*G100</f>
        <v>7308000</v>
      </c>
      <c r="I100" s="52">
        <f>H100</f>
        <v>7308000</v>
      </c>
      <c r="J100" s="33">
        <v>7308000</v>
      </c>
      <c r="K100" s="52">
        <f>I100-J100</f>
        <v>0</v>
      </c>
      <c r="L100" s="54"/>
    </row>
    <row r="101" s="3" customFormat="1" ht="27" customHeight="1" spans="1:12">
      <c r="A101" s="25" t="s">
        <v>179</v>
      </c>
      <c r="B101" s="34" t="s">
        <v>180</v>
      </c>
      <c r="C101" s="34" t="s">
        <v>180</v>
      </c>
      <c r="D101" s="34"/>
      <c r="E101" s="34"/>
      <c r="F101" s="35">
        <f>F102</f>
        <v>960</v>
      </c>
      <c r="G101" s="36"/>
      <c r="H101" s="36">
        <f>H102</f>
        <v>1920000</v>
      </c>
      <c r="I101" s="36">
        <f>I102</f>
        <v>1920000</v>
      </c>
      <c r="J101" s="36">
        <f>J102</f>
        <v>0</v>
      </c>
      <c r="K101" s="36">
        <f>K102</f>
        <v>1920000</v>
      </c>
      <c r="L101" s="36"/>
    </row>
    <row r="102" s="3" customFormat="1" ht="27" customHeight="1" spans="1:12">
      <c r="A102" s="28" t="s">
        <v>179</v>
      </c>
      <c r="B102" s="37" t="s">
        <v>180</v>
      </c>
      <c r="C102" s="37" t="s">
        <v>180</v>
      </c>
      <c r="D102" s="37"/>
      <c r="E102" s="38"/>
      <c r="F102" s="31">
        <v>960</v>
      </c>
      <c r="G102" s="32">
        <v>1</v>
      </c>
      <c r="H102" s="33">
        <f>F102*2000*G102</f>
        <v>1920000</v>
      </c>
      <c r="I102" s="52">
        <f>H102</f>
        <v>1920000</v>
      </c>
      <c r="J102" s="33">
        <v>0</v>
      </c>
      <c r="K102" s="52">
        <f>I102-J102</f>
        <v>1920000</v>
      </c>
      <c r="L102" s="54"/>
    </row>
    <row r="103" s="3" customFormat="1" ht="27" customHeight="1" spans="1:12">
      <c r="A103" s="25" t="s">
        <v>181</v>
      </c>
      <c r="B103" s="34" t="s">
        <v>182</v>
      </c>
      <c r="C103" s="34" t="s">
        <v>182</v>
      </c>
      <c r="D103" s="34"/>
      <c r="E103" s="34"/>
      <c r="F103" s="40">
        <f>F104</f>
        <v>709</v>
      </c>
      <c r="G103" s="41"/>
      <c r="H103" s="41">
        <f>H104</f>
        <v>425400</v>
      </c>
      <c r="I103" s="41">
        <f>I104</f>
        <v>425400</v>
      </c>
      <c r="J103" s="41">
        <f>J104</f>
        <v>0</v>
      </c>
      <c r="K103" s="41">
        <f>K104</f>
        <v>425400</v>
      </c>
      <c r="L103" s="41"/>
    </row>
    <row r="104" s="3" customFormat="1" ht="27" customHeight="1" spans="1:12">
      <c r="A104" s="28" t="s">
        <v>181</v>
      </c>
      <c r="B104" s="37" t="s">
        <v>182</v>
      </c>
      <c r="C104" s="37" t="s">
        <v>182</v>
      </c>
      <c r="D104" s="37"/>
      <c r="E104" s="38"/>
      <c r="F104" s="31">
        <v>709</v>
      </c>
      <c r="G104" s="32">
        <v>0.3</v>
      </c>
      <c r="H104" s="33">
        <f>F104*2000*G104</f>
        <v>425400</v>
      </c>
      <c r="I104" s="52">
        <f>H104</f>
        <v>425400</v>
      </c>
      <c r="J104" s="33">
        <v>0</v>
      </c>
      <c r="K104" s="52">
        <f>I104-J104</f>
        <v>425400</v>
      </c>
      <c r="L104" s="54"/>
    </row>
    <row r="105" s="3" customFormat="1" ht="27" customHeight="1" spans="1:12">
      <c r="A105" s="25" t="s">
        <v>183</v>
      </c>
      <c r="B105" s="34" t="s">
        <v>184</v>
      </c>
      <c r="C105" s="34" t="s">
        <v>184</v>
      </c>
      <c r="D105" s="34"/>
      <c r="E105" s="34"/>
      <c r="F105" s="40">
        <f>F106</f>
        <v>477</v>
      </c>
      <c r="G105" s="41"/>
      <c r="H105" s="41">
        <f>H106</f>
        <v>286200</v>
      </c>
      <c r="I105" s="41">
        <f>I106</f>
        <v>286200</v>
      </c>
      <c r="J105" s="41">
        <f>J106</f>
        <v>0</v>
      </c>
      <c r="K105" s="41">
        <f>K106</f>
        <v>286200</v>
      </c>
      <c r="L105" s="41"/>
    </row>
    <row r="106" s="3" customFormat="1" ht="27" customHeight="1" spans="1:12">
      <c r="A106" s="28" t="s">
        <v>183</v>
      </c>
      <c r="B106" s="37" t="s">
        <v>184</v>
      </c>
      <c r="C106" s="37" t="s">
        <v>184</v>
      </c>
      <c r="D106" s="37"/>
      <c r="E106" s="38"/>
      <c r="F106" s="31">
        <v>477</v>
      </c>
      <c r="G106" s="32">
        <v>0.3</v>
      </c>
      <c r="H106" s="33">
        <f t="shared" ref="H106:H137" si="12">F106*2000*G106</f>
        <v>286200</v>
      </c>
      <c r="I106" s="52">
        <f t="shared" ref="I106:I137" si="13">H106</f>
        <v>286200</v>
      </c>
      <c r="J106" s="33">
        <v>0</v>
      </c>
      <c r="K106" s="52">
        <f t="shared" ref="K106:K137" si="14">I106-J106</f>
        <v>286200</v>
      </c>
      <c r="L106" s="54"/>
    </row>
    <row r="107" s="3" customFormat="1" ht="27" customHeight="1" spans="1:12">
      <c r="A107" s="25" t="s">
        <v>185</v>
      </c>
      <c r="B107" s="34" t="s">
        <v>186</v>
      </c>
      <c r="C107" s="34" t="s">
        <v>186</v>
      </c>
      <c r="D107" s="34"/>
      <c r="E107" s="34"/>
      <c r="F107" s="35">
        <f>SUM(F108:F115)</f>
        <v>2717</v>
      </c>
      <c r="G107" s="36"/>
      <c r="H107" s="36">
        <f>SUM(H108:H115)</f>
        <v>2957400</v>
      </c>
      <c r="I107" s="36">
        <f>SUM(I108:I115)</f>
        <v>2957400</v>
      </c>
      <c r="J107" s="36">
        <f>SUM(J108:J115)</f>
        <v>0</v>
      </c>
      <c r="K107" s="36">
        <f>SUM(K108:K115)</f>
        <v>2957400</v>
      </c>
      <c r="L107" s="36"/>
    </row>
    <row r="108" s="3" customFormat="1" ht="27" customHeight="1" spans="1:12">
      <c r="A108" s="28" t="s">
        <v>187</v>
      </c>
      <c r="B108" s="37" t="s">
        <v>188</v>
      </c>
      <c r="C108" s="37" t="s">
        <v>188</v>
      </c>
      <c r="D108" s="37"/>
      <c r="E108" s="38"/>
      <c r="F108" s="31">
        <v>295</v>
      </c>
      <c r="G108" s="32">
        <v>0.3</v>
      </c>
      <c r="H108" s="33">
        <f t="shared" si="12"/>
        <v>177000</v>
      </c>
      <c r="I108" s="52">
        <f t="shared" si="13"/>
        <v>177000</v>
      </c>
      <c r="J108" s="33">
        <v>0</v>
      </c>
      <c r="K108" s="52">
        <f t="shared" si="14"/>
        <v>177000</v>
      </c>
      <c r="L108" s="54"/>
    </row>
    <row r="109" s="3" customFormat="1" ht="27" customHeight="1" spans="1:12">
      <c r="A109" s="28" t="s">
        <v>189</v>
      </c>
      <c r="B109" s="37" t="s">
        <v>190</v>
      </c>
      <c r="C109" s="37" t="s">
        <v>190</v>
      </c>
      <c r="D109" s="37"/>
      <c r="E109" s="38"/>
      <c r="F109" s="31">
        <v>78</v>
      </c>
      <c r="G109" s="32">
        <v>0.3</v>
      </c>
      <c r="H109" s="33">
        <f t="shared" si="12"/>
        <v>46800</v>
      </c>
      <c r="I109" s="52">
        <f t="shared" si="13"/>
        <v>46800</v>
      </c>
      <c r="J109" s="33">
        <v>0</v>
      </c>
      <c r="K109" s="52">
        <f t="shared" si="14"/>
        <v>46800</v>
      </c>
      <c r="L109" s="54"/>
    </row>
    <row r="110" s="3" customFormat="1" ht="27" customHeight="1" spans="1:12">
      <c r="A110" s="28" t="s">
        <v>191</v>
      </c>
      <c r="B110" s="37" t="s">
        <v>192</v>
      </c>
      <c r="C110" s="37" t="s">
        <v>192</v>
      </c>
      <c r="D110" s="37"/>
      <c r="E110" s="38"/>
      <c r="F110" s="31">
        <v>95</v>
      </c>
      <c r="G110" s="32">
        <v>0.3</v>
      </c>
      <c r="H110" s="33">
        <f t="shared" si="12"/>
        <v>57000</v>
      </c>
      <c r="I110" s="52">
        <f t="shared" si="13"/>
        <v>57000</v>
      </c>
      <c r="J110" s="33">
        <v>0</v>
      </c>
      <c r="K110" s="52">
        <f t="shared" si="14"/>
        <v>57000</v>
      </c>
      <c r="L110" s="54"/>
    </row>
    <row r="111" s="3" customFormat="1" ht="27" customHeight="1" spans="1:12">
      <c r="A111" s="28" t="s">
        <v>193</v>
      </c>
      <c r="B111" s="37" t="s">
        <v>194</v>
      </c>
      <c r="C111" s="37" t="s">
        <v>194</v>
      </c>
      <c r="D111" s="37"/>
      <c r="E111" s="38"/>
      <c r="F111" s="31">
        <v>353</v>
      </c>
      <c r="G111" s="32">
        <v>0.3</v>
      </c>
      <c r="H111" s="33">
        <f t="shared" si="12"/>
        <v>211800</v>
      </c>
      <c r="I111" s="52">
        <f t="shared" si="13"/>
        <v>211800</v>
      </c>
      <c r="J111" s="33">
        <v>0</v>
      </c>
      <c r="K111" s="52">
        <f t="shared" si="14"/>
        <v>211800</v>
      </c>
      <c r="L111" s="54"/>
    </row>
    <row r="112" s="3" customFormat="1" ht="27" customHeight="1" spans="1:12">
      <c r="A112" s="28" t="s">
        <v>195</v>
      </c>
      <c r="B112" s="37" t="s">
        <v>196</v>
      </c>
      <c r="C112" s="37" t="s">
        <v>196</v>
      </c>
      <c r="D112" s="37"/>
      <c r="E112" s="38"/>
      <c r="F112" s="31">
        <v>857</v>
      </c>
      <c r="G112" s="32">
        <v>0.65</v>
      </c>
      <c r="H112" s="33">
        <f t="shared" si="12"/>
        <v>1114100</v>
      </c>
      <c r="I112" s="52">
        <f t="shared" si="13"/>
        <v>1114100</v>
      </c>
      <c r="J112" s="33">
        <v>0</v>
      </c>
      <c r="K112" s="52">
        <f t="shared" si="14"/>
        <v>1114100</v>
      </c>
      <c r="L112" s="54"/>
    </row>
    <row r="113" s="3" customFormat="1" ht="27" customHeight="1" spans="1:12">
      <c r="A113" s="28" t="s">
        <v>197</v>
      </c>
      <c r="B113" s="37" t="s">
        <v>198</v>
      </c>
      <c r="C113" s="37" t="s">
        <v>198</v>
      </c>
      <c r="D113" s="37"/>
      <c r="E113" s="38"/>
      <c r="F113" s="31">
        <v>308</v>
      </c>
      <c r="G113" s="32">
        <v>0.65</v>
      </c>
      <c r="H113" s="33">
        <f t="shared" si="12"/>
        <v>400400</v>
      </c>
      <c r="I113" s="52">
        <f t="shared" si="13"/>
        <v>400400</v>
      </c>
      <c r="J113" s="33">
        <v>0</v>
      </c>
      <c r="K113" s="52">
        <f t="shared" si="14"/>
        <v>400400</v>
      </c>
      <c r="L113" s="54"/>
    </row>
    <row r="114" s="3" customFormat="1" ht="27" customHeight="1" spans="1:12">
      <c r="A114" s="28" t="s">
        <v>199</v>
      </c>
      <c r="B114" s="37" t="s">
        <v>200</v>
      </c>
      <c r="C114" s="37" t="s">
        <v>200</v>
      </c>
      <c r="D114" s="37"/>
      <c r="E114" s="38"/>
      <c r="F114" s="31">
        <v>278</v>
      </c>
      <c r="G114" s="32">
        <v>0.65</v>
      </c>
      <c r="H114" s="33">
        <f t="shared" si="12"/>
        <v>361400</v>
      </c>
      <c r="I114" s="52">
        <f t="shared" si="13"/>
        <v>361400</v>
      </c>
      <c r="J114" s="33">
        <v>0</v>
      </c>
      <c r="K114" s="52">
        <f t="shared" si="14"/>
        <v>361400</v>
      </c>
      <c r="L114" s="54"/>
    </row>
    <row r="115" s="3" customFormat="1" ht="27" customHeight="1" spans="1:12">
      <c r="A115" s="28" t="s">
        <v>201</v>
      </c>
      <c r="B115" s="37" t="s">
        <v>202</v>
      </c>
      <c r="C115" s="37" t="s">
        <v>202</v>
      </c>
      <c r="D115" s="37"/>
      <c r="E115" s="38"/>
      <c r="F115" s="31">
        <v>453</v>
      </c>
      <c r="G115" s="32">
        <v>0.65</v>
      </c>
      <c r="H115" s="33">
        <f t="shared" si="12"/>
        <v>588900</v>
      </c>
      <c r="I115" s="52">
        <f t="shared" si="13"/>
        <v>588900</v>
      </c>
      <c r="J115" s="33">
        <v>0</v>
      </c>
      <c r="K115" s="52">
        <f t="shared" si="14"/>
        <v>588900</v>
      </c>
      <c r="L115" s="54"/>
    </row>
    <row r="116" s="3" customFormat="1" ht="27" customHeight="1" spans="1:12">
      <c r="A116" s="25" t="s">
        <v>203</v>
      </c>
      <c r="B116" s="34" t="s">
        <v>204</v>
      </c>
      <c r="C116" s="34" t="s">
        <v>204</v>
      </c>
      <c r="D116" s="34"/>
      <c r="E116" s="34"/>
      <c r="F116" s="58">
        <f>SUM(F117:F121)</f>
        <v>3219</v>
      </c>
      <c r="G116" s="59"/>
      <c r="H116" s="59">
        <f>SUM(H117:H121)</f>
        <v>5472300</v>
      </c>
      <c r="I116" s="59">
        <f>SUM(I117:I121)</f>
        <v>5472300</v>
      </c>
      <c r="J116" s="59">
        <f>SUM(J117:J121)</f>
        <v>0</v>
      </c>
      <c r="K116" s="59">
        <f>SUM(K117:K121)</f>
        <v>5472300</v>
      </c>
      <c r="L116" s="59"/>
    </row>
    <row r="117" s="3" customFormat="1" ht="27" customHeight="1" spans="1:12">
      <c r="A117" s="28" t="s">
        <v>205</v>
      </c>
      <c r="B117" s="37" t="s">
        <v>206</v>
      </c>
      <c r="C117" s="37" t="s">
        <v>206</v>
      </c>
      <c r="D117" s="37"/>
      <c r="E117" s="38"/>
      <c r="F117" s="31">
        <v>1056</v>
      </c>
      <c r="G117" s="32">
        <v>0.85</v>
      </c>
      <c r="H117" s="33">
        <f t="shared" si="12"/>
        <v>1795200</v>
      </c>
      <c r="I117" s="52">
        <f t="shared" si="13"/>
        <v>1795200</v>
      </c>
      <c r="J117" s="33">
        <v>0</v>
      </c>
      <c r="K117" s="52">
        <f t="shared" si="14"/>
        <v>1795200</v>
      </c>
      <c r="L117" s="54"/>
    </row>
    <row r="118" s="3" customFormat="1" ht="27" customHeight="1" spans="1:12">
      <c r="A118" s="60" t="s">
        <v>205</v>
      </c>
      <c r="B118" s="61" t="s">
        <v>206</v>
      </c>
      <c r="C118" s="61" t="s">
        <v>207</v>
      </c>
      <c r="D118" s="37"/>
      <c r="E118" s="38"/>
      <c r="F118" s="31">
        <v>80</v>
      </c>
      <c r="G118" s="32">
        <v>0.85</v>
      </c>
      <c r="H118" s="33">
        <f t="shared" si="12"/>
        <v>136000</v>
      </c>
      <c r="I118" s="52">
        <f t="shared" si="13"/>
        <v>136000</v>
      </c>
      <c r="J118" s="33">
        <v>0</v>
      </c>
      <c r="K118" s="52">
        <f t="shared" si="14"/>
        <v>136000</v>
      </c>
      <c r="L118" s="54"/>
    </row>
    <row r="119" s="3" customFormat="1" ht="27" customHeight="1" spans="1:12">
      <c r="A119" s="60" t="s">
        <v>208</v>
      </c>
      <c r="B119" s="61" t="s">
        <v>209</v>
      </c>
      <c r="C119" s="61" t="s">
        <v>209</v>
      </c>
      <c r="D119" s="37"/>
      <c r="E119" s="38"/>
      <c r="F119" s="31">
        <v>104</v>
      </c>
      <c r="G119" s="32">
        <v>0.85</v>
      </c>
      <c r="H119" s="33">
        <f t="shared" si="12"/>
        <v>176800</v>
      </c>
      <c r="I119" s="52">
        <f t="shared" si="13"/>
        <v>176800</v>
      </c>
      <c r="J119" s="33">
        <v>0</v>
      </c>
      <c r="K119" s="52">
        <f t="shared" si="14"/>
        <v>176800</v>
      </c>
      <c r="L119" s="54"/>
    </row>
    <row r="120" s="3" customFormat="1" ht="27" customHeight="1" spans="1:12">
      <c r="A120" s="28" t="s">
        <v>210</v>
      </c>
      <c r="B120" s="37" t="s">
        <v>211</v>
      </c>
      <c r="C120" s="37" t="s">
        <v>211</v>
      </c>
      <c r="D120" s="37"/>
      <c r="E120" s="38"/>
      <c r="F120" s="31">
        <v>849</v>
      </c>
      <c r="G120" s="32">
        <v>0.85</v>
      </c>
      <c r="H120" s="33">
        <f t="shared" si="12"/>
        <v>1443300</v>
      </c>
      <c r="I120" s="52">
        <f t="shared" si="13"/>
        <v>1443300</v>
      </c>
      <c r="J120" s="33">
        <v>0</v>
      </c>
      <c r="K120" s="52">
        <f t="shared" si="14"/>
        <v>1443300</v>
      </c>
      <c r="L120" s="54"/>
    </row>
    <row r="121" s="3" customFormat="1" ht="27" customHeight="1" spans="1:12">
      <c r="A121" s="28" t="s">
        <v>212</v>
      </c>
      <c r="B121" s="42" t="s">
        <v>213</v>
      </c>
      <c r="C121" s="42" t="s">
        <v>213</v>
      </c>
      <c r="D121" s="42"/>
      <c r="E121" s="43"/>
      <c r="F121" s="31">
        <v>1130</v>
      </c>
      <c r="G121" s="44">
        <v>0.85</v>
      </c>
      <c r="H121" s="33">
        <f t="shared" si="12"/>
        <v>1921000</v>
      </c>
      <c r="I121" s="52">
        <f t="shared" si="13"/>
        <v>1921000</v>
      </c>
      <c r="J121" s="33">
        <v>0</v>
      </c>
      <c r="K121" s="52">
        <f t="shared" si="14"/>
        <v>1921000</v>
      </c>
      <c r="L121" s="55"/>
    </row>
    <row r="122" s="3" customFormat="1" ht="27" customHeight="1" spans="1:12">
      <c r="A122" s="25" t="s">
        <v>214</v>
      </c>
      <c r="B122" s="34" t="s">
        <v>215</v>
      </c>
      <c r="C122" s="34" t="s">
        <v>215</v>
      </c>
      <c r="D122" s="34"/>
      <c r="E122" s="34"/>
      <c r="F122" s="40">
        <f>F123</f>
        <v>3071</v>
      </c>
      <c r="G122" s="41"/>
      <c r="H122" s="41">
        <f>H123</f>
        <v>5220700</v>
      </c>
      <c r="I122" s="41">
        <f>I123</f>
        <v>5220700</v>
      </c>
      <c r="J122" s="41">
        <f>J123</f>
        <v>0</v>
      </c>
      <c r="K122" s="41">
        <f>K123</f>
        <v>5220700</v>
      </c>
      <c r="L122" s="41"/>
    </row>
    <row r="123" s="3" customFormat="1" ht="27" customHeight="1" spans="1:12">
      <c r="A123" s="28" t="s">
        <v>214</v>
      </c>
      <c r="B123" s="37" t="s">
        <v>215</v>
      </c>
      <c r="C123" s="37" t="s">
        <v>215</v>
      </c>
      <c r="D123" s="37"/>
      <c r="E123" s="38"/>
      <c r="F123" s="31">
        <v>3071</v>
      </c>
      <c r="G123" s="32">
        <v>0.85</v>
      </c>
      <c r="H123" s="33">
        <f t="shared" si="12"/>
        <v>5220700</v>
      </c>
      <c r="I123" s="52">
        <f t="shared" si="13"/>
        <v>5220700</v>
      </c>
      <c r="J123" s="33">
        <v>0</v>
      </c>
      <c r="K123" s="52">
        <f t="shared" si="14"/>
        <v>5220700</v>
      </c>
      <c r="L123" s="54"/>
    </row>
    <row r="124" s="3" customFormat="1" ht="27" customHeight="1" spans="1:12">
      <c r="A124" s="25" t="s">
        <v>216</v>
      </c>
      <c r="B124" s="34" t="s">
        <v>217</v>
      </c>
      <c r="C124" s="34" t="s">
        <v>217</v>
      </c>
      <c r="D124" s="34"/>
      <c r="E124" s="34"/>
      <c r="F124" s="35">
        <f>SUM(F125:F132)</f>
        <v>8590</v>
      </c>
      <c r="G124" s="36"/>
      <c r="H124" s="36">
        <f>SUM(H125:H132)</f>
        <v>14603000</v>
      </c>
      <c r="I124" s="36">
        <f>SUM(I125:I132)</f>
        <v>14603000</v>
      </c>
      <c r="J124" s="36">
        <f>SUM(J125:J132)</f>
        <v>0</v>
      </c>
      <c r="K124" s="36">
        <f>SUM(K125:K132)</f>
        <v>14603000</v>
      </c>
      <c r="L124" s="36"/>
    </row>
    <row r="125" s="3" customFormat="1" ht="27" customHeight="1" spans="1:12">
      <c r="A125" s="28" t="s">
        <v>218</v>
      </c>
      <c r="B125" s="37" t="s">
        <v>219</v>
      </c>
      <c r="C125" s="37" t="s">
        <v>219</v>
      </c>
      <c r="D125" s="37"/>
      <c r="E125" s="38"/>
      <c r="F125" s="31">
        <v>2832</v>
      </c>
      <c r="G125" s="32">
        <v>0.85</v>
      </c>
      <c r="H125" s="33">
        <f t="shared" si="12"/>
        <v>4814400</v>
      </c>
      <c r="I125" s="52">
        <f t="shared" si="13"/>
        <v>4814400</v>
      </c>
      <c r="J125" s="33">
        <v>0</v>
      </c>
      <c r="K125" s="52">
        <f t="shared" si="14"/>
        <v>4814400</v>
      </c>
      <c r="L125" s="54"/>
    </row>
    <row r="126" s="3" customFormat="1" ht="27" customHeight="1" spans="1:12">
      <c r="A126" s="28" t="s">
        <v>218</v>
      </c>
      <c r="B126" s="37" t="s">
        <v>219</v>
      </c>
      <c r="C126" s="57" t="s">
        <v>220</v>
      </c>
      <c r="D126" s="57"/>
      <c r="E126" s="38"/>
      <c r="F126" s="31">
        <v>265</v>
      </c>
      <c r="G126" s="32">
        <v>0.85</v>
      </c>
      <c r="H126" s="33">
        <f t="shared" si="12"/>
        <v>450500</v>
      </c>
      <c r="I126" s="52">
        <f t="shared" si="13"/>
        <v>450500</v>
      </c>
      <c r="J126" s="33">
        <v>0</v>
      </c>
      <c r="K126" s="52">
        <f t="shared" si="14"/>
        <v>450500</v>
      </c>
      <c r="L126" s="54"/>
    </row>
    <row r="127" s="3" customFormat="1" ht="27" customHeight="1" spans="1:12">
      <c r="A127" s="28" t="s">
        <v>221</v>
      </c>
      <c r="B127" s="37" t="s">
        <v>222</v>
      </c>
      <c r="C127" s="37" t="s">
        <v>222</v>
      </c>
      <c r="D127" s="37"/>
      <c r="E127" s="38"/>
      <c r="F127" s="31">
        <v>155</v>
      </c>
      <c r="G127" s="32">
        <v>0.85</v>
      </c>
      <c r="H127" s="33">
        <f t="shared" si="12"/>
        <v>263500</v>
      </c>
      <c r="I127" s="52">
        <f t="shared" si="13"/>
        <v>263500</v>
      </c>
      <c r="J127" s="33">
        <v>0</v>
      </c>
      <c r="K127" s="52">
        <f t="shared" si="14"/>
        <v>263500</v>
      </c>
      <c r="L127" s="54"/>
    </row>
    <row r="128" s="3" customFormat="1" ht="27" customHeight="1" spans="1:12">
      <c r="A128" s="28" t="s">
        <v>223</v>
      </c>
      <c r="B128" s="42" t="s">
        <v>224</v>
      </c>
      <c r="C128" s="42" t="s">
        <v>224</v>
      </c>
      <c r="D128" s="42"/>
      <c r="E128" s="43"/>
      <c r="F128" s="31">
        <v>722</v>
      </c>
      <c r="G128" s="44">
        <v>0.85</v>
      </c>
      <c r="H128" s="33">
        <f t="shared" si="12"/>
        <v>1227400</v>
      </c>
      <c r="I128" s="52">
        <f t="shared" si="13"/>
        <v>1227400</v>
      </c>
      <c r="J128" s="33">
        <v>0</v>
      </c>
      <c r="K128" s="52">
        <f t="shared" si="14"/>
        <v>1227400</v>
      </c>
      <c r="L128" s="55"/>
    </row>
    <row r="129" s="3" customFormat="1" ht="27" customHeight="1" spans="1:12">
      <c r="A129" s="28" t="s">
        <v>225</v>
      </c>
      <c r="B129" s="42" t="s">
        <v>226</v>
      </c>
      <c r="C129" s="42" t="s">
        <v>226</v>
      </c>
      <c r="D129" s="42"/>
      <c r="E129" s="43"/>
      <c r="F129" s="31">
        <v>500</v>
      </c>
      <c r="G129" s="44">
        <v>0.85</v>
      </c>
      <c r="H129" s="33">
        <f t="shared" si="12"/>
        <v>850000</v>
      </c>
      <c r="I129" s="52">
        <f t="shared" si="13"/>
        <v>850000</v>
      </c>
      <c r="J129" s="33">
        <v>0</v>
      </c>
      <c r="K129" s="52">
        <f t="shared" si="14"/>
        <v>850000</v>
      </c>
      <c r="L129" s="55"/>
    </row>
    <row r="130" s="3" customFormat="1" ht="27" customHeight="1" spans="1:12">
      <c r="A130" s="28" t="s">
        <v>227</v>
      </c>
      <c r="B130" s="42" t="s">
        <v>228</v>
      </c>
      <c r="C130" s="42" t="s">
        <v>228</v>
      </c>
      <c r="D130" s="42"/>
      <c r="E130" s="43"/>
      <c r="F130" s="31">
        <v>251</v>
      </c>
      <c r="G130" s="44">
        <v>0.85</v>
      </c>
      <c r="H130" s="33">
        <f t="shared" si="12"/>
        <v>426700</v>
      </c>
      <c r="I130" s="52">
        <f t="shared" si="13"/>
        <v>426700</v>
      </c>
      <c r="J130" s="33">
        <v>0</v>
      </c>
      <c r="K130" s="52">
        <f t="shared" si="14"/>
        <v>426700</v>
      </c>
      <c r="L130" s="55"/>
    </row>
    <row r="131" s="3" customFormat="1" ht="27" customHeight="1" spans="1:12">
      <c r="A131" s="28" t="s">
        <v>229</v>
      </c>
      <c r="B131" s="42" t="s">
        <v>230</v>
      </c>
      <c r="C131" s="42" t="s">
        <v>230</v>
      </c>
      <c r="D131" s="42"/>
      <c r="E131" s="43"/>
      <c r="F131" s="31">
        <v>2295</v>
      </c>
      <c r="G131" s="44">
        <v>0.85</v>
      </c>
      <c r="H131" s="33">
        <f t="shared" si="12"/>
        <v>3901500</v>
      </c>
      <c r="I131" s="52">
        <f t="shared" si="13"/>
        <v>3901500</v>
      </c>
      <c r="J131" s="33">
        <v>0</v>
      </c>
      <c r="K131" s="52">
        <f t="shared" si="14"/>
        <v>3901500</v>
      </c>
      <c r="L131" s="55"/>
    </row>
    <row r="132" s="3" customFormat="1" ht="27" customHeight="1" spans="1:12">
      <c r="A132" s="28" t="s">
        <v>231</v>
      </c>
      <c r="B132" s="42" t="s">
        <v>232</v>
      </c>
      <c r="C132" s="42" t="s">
        <v>232</v>
      </c>
      <c r="D132" s="42"/>
      <c r="E132" s="43"/>
      <c r="F132" s="31">
        <v>1570</v>
      </c>
      <c r="G132" s="44">
        <v>0.85</v>
      </c>
      <c r="H132" s="33">
        <f t="shared" si="12"/>
        <v>2669000</v>
      </c>
      <c r="I132" s="52">
        <f t="shared" si="13"/>
        <v>2669000</v>
      </c>
      <c r="J132" s="33">
        <v>0</v>
      </c>
      <c r="K132" s="52">
        <f t="shared" si="14"/>
        <v>2669000</v>
      </c>
      <c r="L132" s="55"/>
    </row>
    <row r="133" s="3" customFormat="1" ht="27" customHeight="1" spans="1:12">
      <c r="A133" s="25" t="s">
        <v>233</v>
      </c>
      <c r="B133" s="39" t="s">
        <v>234</v>
      </c>
      <c r="C133" s="39" t="s">
        <v>234</v>
      </c>
      <c r="D133" s="39"/>
      <c r="E133" s="39"/>
      <c r="F133" s="35">
        <f>F134</f>
        <v>4100</v>
      </c>
      <c r="G133" s="36"/>
      <c r="H133" s="36">
        <f>H134</f>
        <v>6970000</v>
      </c>
      <c r="I133" s="36">
        <f>I134</f>
        <v>6970000</v>
      </c>
      <c r="J133" s="36">
        <f>J134</f>
        <v>6970000</v>
      </c>
      <c r="K133" s="36">
        <f>K134</f>
        <v>0</v>
      </c>
      <c r="L133" s="36"/>
    </row>
    <row r="134" s="3" customFormat="1" ht="27" customHeight="1" spans="1:12">
      <c r="A134" s="28" t="s">
        <v>233</v>
      </c>
      <c r="B134" s="42" t="s">
        <v>234</v>
      </c>
      <c r="C134" s="42" t="s">
        <v>234</v>
      </c>
      <c r="D134" s="42"/>
      <c r="E134" s="43"/>
      <c r="F134" s="31">
        <v>4100</v>
      </c>
      <c r="G134" s="44">
        <v>0.85</v>
      </c>
      <c r="H134" s="33">
        <f>F134*2000*G134</f>
        <v>6970000</v>
      </c>
      <c r="I134" s="52">
        <f>H134</f>
        <v>6970000</v>
      </c>
      <c r="J134" s="56">
        <v>6970000</v>
      </c>
      <c r="K134" s="52">
        <f>I134-J134</f>
        <v>0</v>
      </c>
      <c r="L134" s="55"/>
    </row>
    <row r="135" s="3" customFormat="1" ht="27" customHeight="1" spans="1:12">
      <c r="A135" s="25" t="s">
        <v>235</v>
      </c>
      <c r="B135" s="39" t="s">
        <v>236</v>
      </c>
      <c r="C135" s="39" t="s">
        <v>236</v>
      </c>
      <c r="D135" s="39"/>
      <c r="E135" s="39"/>
      <c r="F135" s="35">
        <f>F136</f>
        <v>3050</v>
      </c>
      <c r="G135" s="36"/>
      <c r="H135" s="36">
        <f>H136</f>
        <v>5185000</v>
      </c>
      <c r="I135" s="36">
        <f>I136</f>
        <v>5185000</v>
      </c>
      <c r="J135" s="36">
        <f>J136</f>
        <v>5185000</v>
      </c>
      <c r="K135" s="36">
        <f>K136</f>
        <v>0</v>
      </c>
      <c r="L135" s="36"/>
    </row>
    <row r="136" s="3" customFormat="1" ht="27" customHeight="1" spans="1:12">
      <c r="A136" s="28" t="s">
        <v>235</v>
      </c>
      <c r="B136" s="42" t="s">
        <v>236</v>
      </c>
      <c r="C136" s="42" t="s">
        <v>236</v>
      </c>
      <c r="D136" s="42"/>
      <c r="E136" s="43"/>
      <c r="F136" s="31">
        <v>3050</v>
      </c>
      <c r="G136" s="44">
        <v>0.85</v>
      </c>
      <c r="H136" s="33">
        <f t="shared" ref="H136:H145" si="15">F136*2000*G136</f>
        <v>5185000</v>
      </c>
      <c r="I136" s="52">
        <f t="shared" ref="I136:I145" si="16">H136</f>
        <v>5185000</v>
      </c>
      <c r="J136" s="33">
        <v>5185000</v>
      </c>
      <c r="K136" s="52">
        <f t="shared" ref="K136:K145" si="17">I136-J136</f>
        <v>0</v>
      </c>
      <c r="L136" s="55"/>
    </row>
    <row r="137" s="3" customFormat="1" ht="27" customHeight="1" spans="1:12">
      <c r="A137" s="25" t="s">
        <v>237</v>
      </c>
      <c r="B137" s="34" t="s">
        <v>238</v>
      </c>
      <c r="C137" s="34" t="s">
        <v>238</v>
      </c>
      <c r="D137" s="34"/>
      <c r="E137" s="34"/>
      <c r="F137" s="40">
        <f>F138</f>
        <v>2320</v>
      </c>
      <c r="G137" s="41"/>
      <c r="H137" s="41">
        <f>H138</f>
        <v>3944000</v>
      </c>
      <c r="I137" s="41">
        <f>I138</f>
        <v>3944000</v>
      </c>
      <c r="J137" s="41">
        <f>J138</f>
        <v>0</v>
      </c>
      <c r="K137" s="41">
        <f>K138</f>
        <v>3944000</v>
      </c>
      <c r="L137" s="41"/>
    </row>
    <row r="138" s="3" customFormat="1" ht="27" customHeight="1" spans="1:12">
      <c r="A138" s="28" t="s">
        <v>237</v>
      </c>
      <c r="B138" s="37" t="s">
        <v>238</v>
      </c>
      <c r="C138" s="37" t="s">
        <v>238</v>
      </c>
      <c r="D138" s="37"/>
      <c r="E138" s="38"/>
      <c r="F138" s="31">
        <v>2320</v>
      </c>
      <c r="G138" s="32">
        <v>0.85</v>
      </c>
      <c r="H138" s="33">
        <f t="shared" si="15"/>
        <v>3944000</v>
      </c>
      <c r="I138" s="52">
        <f t="shared" si="16"/>
        <v>3944000</v>
      </c>
      <c r="J138" s="33">
        <v>0</v>
      </c>
      <c r="K138" s="52">
        <f t="shared" si="17"/>
        <v>3944000</v>
      </c>
      <c r="L138" s="54"/>
    </row>
    <row r="139" s="3" customFormat="1" ht="27" customHeight="1" spans="1:12">
      <c r="A139" s="25" t="s">
        <v>239</v>
      </c>
      <c r="B139" s="34" t="s">
        <v>240</v>
      </c>
      <c r="C139" s="34" t="s">
        <v>240</v>
      </c>
      <c r="D139" s="34"/>
      <c r="E139" s="34"/>
      <c r="F139" s="35">
        <f>SUM(F140:F145)</f>
        <v>10082</v>
      </c>
      <c r="G139" s="36"/>
      <c r="H139" s="36">
        <f>SUM(H140:H145)</f>
        <v>17139400</v>
      </c>
      <c r="I139" s="36">
        <f>SUM(I140:I145)</f>
        <v>17139400</v>
      </c>
      <c r="J139" s="36">
        <f>SUM(J140:J145)</f>
        <v>12277400</v>
      </c>
      <c r="K139" s="36">
        <f>SUM(K140:K145)</f>
        <v>4862000</v>
      </c>
      <c r="L139" s="36"/>
    </row>
    <row r="140" s="3" customFormat="1" ht="27" customHeight="1" spans="1:12">
      <c r="A140" s="28" t="s">
        <v>241</v>
      </c>
      <c r="B140" s="37" t="s">
        <v>242</v>
      </c>
      <c r="C140" s="37" t="s">
        <v>242</v>
      </c>
      <c r="D140" s="37"/>
      <c r="E140" s="38"/>
      <c r="F140" s="31">
        <v>1030</v>
      </c>
      <c r="G140" s="32">
        <v>0.85</v>
      </c>
      <c r="H140" s="33">
        <f t="shared" si="15"/>
        <v>1751000</v>
      </c>
      <c r="I140" s="52">
        <f t="shared" si="16"/>
        <v>1751000</v>
      </c>
      <c r="J140" s="33">
        <v>0</v>
      </c>
      <c r="K140" s="52">
        <f t="shared" si="17"/>
        <v>1751000</v>
      </c>
      <c r="L140" s="54"/>
    </row>
    <row r="141" s="3" customFormat="1" ht="27" customHeight="1" spans="1:12">
      <c r="A141" s="28" t="s">
        <v>241</v>
      </c>
      <c r="B141" s="37" t="s">
        <v>242</v>
      </c>
      <c r="C141" s="37" t="s">
        <v>243</v>
      </c>
      <c r="D141" s="37"/>
      <c r="E141" s="38"/>
      <c r="F141" s="31">
        <v>245</v>
      </c>
      <c r="G141" s="32">
        <v>0.85</v>
      </c>
      <c r="H141" s="33">
        <f t="shared" si="15"/>
        <v>416500</v>
      </c>
      <c r="I141" s="52">
        <f t="shared" si="16"/>
        <v>416500</v>
      </c>
      <c r="J141" s="33">
        <v>0</v>
      </c>
      <c r="K141" s="52">
        <f t="shared" si="17"/>
        <v>416500</v>
      </c>
      <c r="L141" s="54"/>
    </row>
    <row r="142" s="3" customFormat="1" ht="27" customHeight="1" spans="1:12">
      <c r="A142" s="28" t="s">
        <v>241</v>
      </c>
      <c r="B142" s="37" t="s">
        <v>242</v>
      </c>
      <c r="C142" s="37" t="s">
        <v>244</v>
      </c>
      <c r="D142" s="37"/>
      <c r="E142" s="38"/>
      <c r="F142" s="31">
        <v>45</v>
      </c>
      <c r="G142" s="32">
        <v>0.85</v>
      </c>
      <c r="H142" s="33">
        <f t="shared" si="15"/>
        <v>76500</v>
      </c>
      <c r="I142" s="52">
        <f t="shared" si="16"/>
        <v>76500</v>
      </c>
      <c r="J142" s="33">
        <v>0</v>
      </c>
      <c r="K142" s="52">
        <f t="shared" si="17"/>
        <v>76500</v>
      </c>
      <c r="L142" s="54"/>
    </row>
    <row r="143" s="3" customFormat="1" ht="27" customHeight="1" spans="1:12">
      <c r="A143" s="28" t="s">
        <v>245</v>
      </c>
      <c r="B143" s="37" t="s">
        <v>246</v>
      </c>
      <c r="C143" s="37" t="s">
        <v>246</v>
      </c>
      <c r="D143" s="37"/>
      <c r="E143" s="38"/>
      <c r="F143" s="31">
        <v>1540</v>
      </c>
      <c r="G143" s="32">
        <v>0.85</v>
      </c>
      <c r="H143" s="33">
        <f t="shared" si="15"/>
        <v>2618000</v>
      </c>
      <c r="I143" s="52">
        <f t="shared" si="16"/>
        <v>2618000</v>
      </c>
      <c r="J143" s="33">
        <v>0</v>
      </c>
      <c r="K143" s="52">
        <f t="shared" si="17"/>
        <v>2618000</v>
      </c>
      <c r="L143" s="54"/>
    </row>
    <row r="144" s="3" customFormat="1" ht="27" customHeight="1" spans="1:12">
      <c r="A144" s="28" t="s">
        <v>247</v>
      </c>
      <c r="B144" s="37" t="s">
        <v>248</v>
      </c>
      <c r="C144" s="37" t="s">
        <v>248</v>
      </c>
      <c r="D144" s="37"/>
      <c r="E144" s="38"/>
      <c r="F144" s="31">
        <v>3252</v>
      </c>
      <c r="G144" s="32">
        <v>0.85</v>
      </c>
      <c r="H144" s="33">
        <f t="shared" si="15"/>
        <v>5528400</v>
      </c>
      <c r="I144" s="52">
        <f t="shared" si="16"/>
        <v>5528400</v>
      </c>
      <c r="J144" s="33">
        <v>5528400</v>
      </c>
      <c r="K144" s="52">
        <f t="shared" si="17"/>
        <v>0</v>
      </c>
      <c r="L144" s="54"/>
    </row>
    <row r="145" s="3" customFormat="1" ht="27" customHeight="1" spans="1:12">
      <c r="A145" s="28" t="s">
        <v>249</v>
      </c>
      <c r="B145" s="42" t="s">
        <v>250</v>
      </c>
      <c r="C145" s="42" t="s">
        <v>250</v>
      </c>
      <c r="D145" s="42"/>
      <c r="E145" s="43"/>
      <c r="F145" s="31">
        <v>3970</v>
      </c>
      <c r="G145" s="44">
        <v>0.85</v>
      </c>
      <c r="H145" s="33">
        <f t="shared" si="15"/>
        <v>6749000</v>
      </c>
      <c r="I145" s="52">
        <f t="shared" si="16"/>
        <v>6749000</v>
      </c>
      <c r="J145" s="56">
        <v>6749000</v>
      </c>
      <c r="K145" s="52">
        <f t="shared" si="17"/>
        <v>0</v>
      </c>
      <c r="L145" s="55"/>
    </row>
    <row r="146" s="3" customFormat="1" ht="27" customHeight="1" spans="1:12">
      <c r="A146" s="25" t="s">
        <v>251</v>
      </c>
      <c r="B146" s="34" t="s">
        <v>252</v>
      </c>
      <c r="C146" s="34" t="s">
        <v>252</v>
      </c>
      <c r="D146" s="34"/>
      <c r="E146" s="34"/>
      <c r="F146" s="35">
        <f>F147</f>
        <v>4630</v>
      </c>
      <c r="G146" s="36"/>
      <c r="H146" s="36">
        <f>H147</f>
        <v>7871000</v>
      </c>
      <c r="I146" s="36">
        <f>I147</f>
        <v>7871000</v>
      </c>
      <c r="J146" s="36">
        <f>J147</f>
        <v>7871000</v>
      </c>
      <c r="K146" s="36">
        <f>K147</f>
        <v>0</v>
      </c>
      <c r="L146" s="36"/>
    </row>
    <row r="147" s="3" customFormat="1" ht="27" customHeight="1" spans="1:12">
      <c r="A147" s="28" t="s">
        <v>251</v>
      </c>
      <c r="B147" s="37" t="s">
        <v>252</v>
      </c>
      <c r="C147" s="37" t="s">
        <v>252</v>
      </c>
      <c r="D147" s="37"/>
      <c r="E147" s="38"/>
      <c r="F147" s="31">
        <v>4630</v>
      </c>
      <c r="G147" s="32">
        <v>0.85</v>
      </c>
      <c r="H147" s="33">
        <f t="shared" ref="H147:H155" si="18">F147*2000*G147</f>
        <v>7871000</v>
      </c>
      <c r="I147" s="52">
        <f t="shared" ref="I147:I155" si="19">H147</f>
        <v>7871000</v>
      </c>
      <c r="J147" s="87">
        <v>7871000</v>
      </c>
      <c r="K147" s="52">
        <f t="shared" ref="K147:K155" si="20">I147-J147</f>
        <v>0</v>
      </c>
      <c r="L147" s="54"/>
    </row>
    <row r="148" s="3" customFormat="1" ht="27" customHeight="1" spans="1:12">
      <c r="A148" s="25" t="s">
        <v>253</v>
      </c>
      <c r="B148" s="34" t="s">
        <v>254</v>
      </c>
      <c r="C148" s="34" t="s">
        <v>254</v>
      </c>
      <c r="D148" s="34"/>
      <c r="E148" s="34"/>
      <c r="F148" s="40">
        <f>F149</f>
        <v>5833</v>
      </c>
      <c r="G148" s="41"/>
      <c r="H148" s="41">
        <f>H149</f>
        <v>9916100</v>
      </c>
      <c r="I148" s="41">
        <f>I149</f>
        <v>9916100</v>
      </c>
      <c r="J148" s="41">
        <f>J149</f>
        <v>9916100</v>
      </c>
      <c r="K148" s="41">
        <f>K149</f>
        <v>0</v>
      </c>
      <c r="L148" s="41"/>
    </row>
    <row r="149" s="3" customFormat="1" ht="27" customHeight="1" spans="1:12">
      <c r="A149" s="28" t="s">
        <v>253</v>
      </c>
      <c r="B149" s="37" t="s">
        <v>254</v>
      </c>
      <c r="C149" s="37" t="s">
        <v>254</v>
      </c>
      <c r="D149" s="37"/>
      <c r="E149" s="38"/>
      <c r="F149" s="31">
        <v>5833</v>
      </c>
      <c r="G149" s="32">
        <v>0.85</v>
      </c>
      <c r="H149" s="33">
        <f t="shared" si="18"/>
        <v>9916100</v>
      </c>
      <c r="I149" s="52">
        <f t="shared" si="19"/>
        <v>9916100</v>
      </c>
      <c r="J149" s="87">
        <v>9916100</v>
      </c>
      <c r="K149" s="52">
        <f t="shared" si="20"/>
        <v>0</v>
      </c>
      <c r="L149" s="54"/>
    </row>
    <row r="150" s="3" customFormat="1" ht="27" customHeight="1" spans="1:12">
      <c r="A150" s="25" t="s">
        <v>255</v>
      </c>
      <c r="B150" s="34" t="s">
        <v>256</v>
      </c>
      <c r="C150" s="34" t="s">
        <v>256</v>
      </c>
      <c r="D150" s="34"/>
      <c r="E150" s="34"/>
      <c r="F150" s="35">
        <f>SUM(F151:F156)</f>
        <v>2265</v>
      </c>
      <c r="G150" s="36"/>
      <c r="H150" s="36">
        <f>SUM(H151:H156)</f>
        <v>2944500</v>
      </c>
      <c r="I150" s="36">
        <f>SUM(I151:I156)</f>
        <v>2944500</v>
      </c>
      <c r="J150" s="36">
        <f>SUM(J151:J156)</f>
        <v>0</v>
      </c>
      <c r="K150" s="36">
        <f>SUM(K151:K156)</f>
        <v>2944500</v>
      </c>
      <c r="L150" s="36"/>
    </row>
    <row r="151" s="3" customFormat="1" ht="27" customHeight="1" spans="1:12">
      <c r="A151" s="28" t="s">
        <v>257</v>
      </c>
      <c r="B151" s="37" t="s">
        <v>258</v>
      </c>
      <c r="C151" s="37" t="s">
        <v>258</v>
      </c>
      <c r="D151" s="37"/>
      <c r="E151" s="38"/>
      <c r="F151" s="31">
        <v>214</v>
      </c>
      <c r="G151" s="32">
        <v>0.65</v>
      </c>
      <c r="H151" s="33">
        <f t="shared" si="18"/>
        <v>278200</v>
      </c>
      <c r="I151" s="52">
        <f t="shared" si="19"/>
        <v>278200</v>
      </c>
      <c r="J151" s="33">
        <v>0</v>
      </c>
      <c r="K151" s="52">
        <f t="shared" si="20"/>
        <v>278200</v>
      </c>
      <c r="L151" s="54"/>
    </row>
    <row r="152" s="3" customFormat="1" ht="27" customHeight="1" spans="1:12">
      <c r="A152" s="28" t="s">
        <v>257</v>
      </c>
      <c r="B152" s="37" t="s">
        <v>258</v>
      </c>
      <c r="C152" s="37" t="s">
        <v>259</v>
      </c>
      <c r="D152" s="37"/>
      <c r="E152" s="38"/>
      <c r="F152" s="31">
        <v>85</v>
      </c>
      <c r="G152" s="32">
        <v>0.65</v>
      </c>
      <c r="H152" s="33">
        <f t="shared" si="18"/>
        <v>110500</v>
      </c>
      <c r="I152" s="52">
        <f t="shared" si="19"/>
        <v>110500</v>
      </c>
      <c r="J152" s="33">
        <v>0</v>
      </c>
      <c r="K152" s="52">
        <f t="shared" si="20"/>
        <v>110500</v>
      </c>
      <c r="L152" s="54"/>
    </row>
    <row r="153" s="3" customFormat="1" ht="27" customHeight="1" spans="1:12">
      <c r="A153" s="28" t="s">
        <v>260</v>
      </c>
      <c r="B153" s="37" t="s">
        <v>261</v>
      </c>
      <c r="C153" s="37" t="s">
        <v>261</v>
      </c>
      <c r="D153" s="37"/>
      <c r="E153" s="38"/>
      <c r="F153" s="31">
        <v>353</v>
      </c>
      <c r="G153" s="32">
        <v>0.65</v>
      </c>
      <c r="H153" s="33">
        <f t="shared" si="18"/>
        <v>458900</v>
      </c>
      <c r="I153" s="52">
        <f t="shared" si="19"/>
        <v>458900</v>
      </c>
      <c r="J153" s="33">
        <v>0</v>
      </c>
      <c r="K153" s="52">
        <f t="shared" si="20"/>
        <v>458900</v>
      </c>
      <c r="L153" s="54"/>
    </row>
    <row r="154" s="3" customFormat="1" ht="27" customHeight="1" spans="1:12">
      <c r="A154" s="28" t="s">
        <v>262</v>
      </c>
      <c r="B154" s="37" t="s">
        <v>263</v>
      </c>
      <c r="C154" s="37" t="s">
        <v>263</v>
      </c>
      <c r="D154" s="37"/>
      <c r="E154" s="38"/>
      <c r="F154" s="31">
        <v>160</v>
      </c>
      <c r="G154" s="32">
        <v>0.65</v>
      </c>
      <c r="H154" s="33">
        <f t="shared" si="18"/>
        <v>208000</v>
      </c>
      <c r="I154" s="52">
        <f t="shared" si="19"/>
        <v>208000</v>
      </c>
      <c r="J154" s="33">
        <v>0</v>
      </c>
      <c r="K154" s="52">
        <f t="shared" si="20"/>
        <v>208000</v>
      </c>
      <c r="L154" s="54"/>
    </row>
    <row r="155" s="3" customFormat="1" ht="27" customHeight="1" spans="1:12">
      <c r="A155" s="28" t="s">
        <v>264</v>
      </c>
      <c r="B155" s="37" t="s">
        <v>265</v>
      </c>
      <c r="C155" s="37" t="s">
        <v>265</v>
      </c>
      <c r="D155" s="37"/>
      <c r="E155" s="38"/>
      <c r="F155" s="31">
        <v>352</v>
      </c>
      <c r="G155" s="32">
        <v>0.65</v>
      </c>
      <c r="H155" s="33">
        <f t="shared" si="18"/>
        <v>457600</v>
      </c>
      <c r="I155" s="52">
        <f t="shared" si="19"/>
        <v>457600</v>
      </c>
      <c r="J155" s="33">
        <v>0</v>
      </c>
      <c r="K155" s="52">
        <f t="shared" si="20"/>
        <v>457600</v>
      </c>
      <c r="L155" s="54"/>
    </row>
    <row r="156" s="3" customFormat="1" ht="27" customHeight="1" spans="1:12">
      <c r="A156" s="28" t="s">
        <v>266</v>
      </c>
      <c r="B156" s="37" t="s">
        <v>267</v>
      </c>
      <c r="C156" s="37" t="s">
        <v>267</v>
      </c>
      <c r="D156" s="37"/>
      <c r="E156" s="38"/>
      <c r="F156" s="31">
        <v>1101</v>
      </c>
      <c r="G156" s="32">
        <v>0.65</v>
      </c>
      <c r="H156" s="33">
        <f t="shared" ref="H156:H170" si="21">F156*2000*G156</f>
        <v>1431300</v>
      </c>
      <c r="I156" s="52">
        <f t="shared" ref="I156:I170" si="22">H156</f>
        <v>1431300</v>
      </c>
      <c r="J156" s="33">
        <v>0</v>
      </c>
      <c r="K156" s="52">
        <f t="shared" ref="K156:K170" si="23">I156-J156</f>
        <v>1431300</v>
      </c>
      <c r="L156" s="54"/>
    </row>
    <row r="157" s="3" customFormat="1" ht="27" customHeight="1" spans="1:12">
      <c r="A157" s="25" t="s">
        <v>268</v>
      </c>
      <c r="B157" s="34" t="s">
        <v>269</v>
      </c>
      <c r="C157" s="34" t="s">
        <v>269</v>
      </c>
      <c r="D157" s="34"/>
      <c r="E157" s="34"/>
      <c r="F157" s="35">
        <f>F158</f>
        <v>741</v>
      </c>
      <c r="G157" s="36"/>
      <c r="H157" s="36">
        <f>H158</f>
        <v>1259700</v>
      </c>
      <c r="I157" s="36">
        <f>I158</f>
        <v>1259700</v>
      </c>
      <c r="J157" s="36">
        <f>J158</f>
        <v>0</v>
      </c>
      <c r="K157" s="36">
        <f>K158</f>
        <v>1259700</v>
      </c>
      <c r="L157" s="36"/>
    </row>
    <row r="158" s="3" customFormat="1" ht="27" customHeight="1" spans="1:12">
      <c r="A158" s="28" t="s">
        <v>268</v>
      </c>
      <c r="B158" s="37" t="s">
        <v>269</v>
      </c>
      <c r="C158" s="37" t="s">
        <v>269</v>
      </c>
      <c r="D158" s="37"/>
      <c r="E158" s="38"/>
      <c r="F158" s="31">
        <v>741</v>
      </c>
      <c r="G158" s="32">
        <v>0.85</v>
      </c>
      <c r="H158" s="33">
        <f t="shared" si="21"/>
        <v>1259700</v>
      </c>
      <c r="I158" s="52">
        <f t="shared" si="22"/>
        <v>1259700</v>
      </c>
      <c r="J158" s="33">
        <v>0</v>
      </c>
      <c r="K158" s="52">
        <f t="shared" si="23"/>
        <v>1259700</v>
      </c>
      <c r="L158" s="54"/>
    </row>
    <row r="159" s="3" customFormat="1" ht="27" customHeight="1" spans="1:12">
      <c r="A159" s="25" t="s">
        <v>270</v>
      </c>
      <c r="B159" s="34" t="s">
        <v>271</v>
      </c>
      <c r="C159" s="34" t="s">
        <v>271</v>
      </c>
      <c r="D159" s="34"/>
      <c r="E159" s="34"/>
      <c r="F159" s="35">
        <f>F160</f>
        <v>619</v>
      </c>
      <c r="G159" s="36"/>
      <c r="H159" s="36">
        <f>H160</f>
        <v>1052300</v>
      </c>
      <c r="I159" s="36">
        <f>I160</f>
        <v>1052300</v>
      </c>
      <c r="J159" s="36">
        <f>J160</f>
        <v>0</v>
      </c>
      <c r="K159" s="36">
        <f>K160</f>
        <v>1052300</v>
      </c>
      <c r="L159" s="36"/>
    </row>
    <row r="160" s="3" customFormat="1" ht="27" customHeight="1" spans="1:12">
      <c r="A160" s="28" t="s">
        <v>270</v>
      </c>
      <c r="B160" s="37" t="s">
        <v>271</v>
      </c>
      <c r="C160" s="37" t="s">
        <v>271</v>
      </c>
      <c r="D160" s="37"/>
      <c r="E160" s="38"/>
      <c r="F160" s="31">
        <v>619</v>
      </c>
      <c r="G160" s="32">
        <v>0.85</v>
      </c>
      <c r="H160" s="33">
        <f t="shared" si="21"/>
        <v>1052300</v>
      </c>
      <c r="I160" s="52">
        <f t="shared" si="22"/>
        <v>1052300</v>
      </c>
      <c r="J160" s="33">
        <v>0</v>
      </c>
      <c r="K160" s="52">
        <f t="shared" si="23"/>
        <v>1052300</v>
      </c>
      <c r="L160" s="54"/>
    </row>
    <row r="161" s="3" customFormat="1" ht="27" customHeight="1" spans="1:12">
      <c r="A161" s="25" t="s">
        <v>272</v>
      </c>
      <c r="B161" s="34" t="s">
        <v>273</v>
      </c>
      <c r="C161" s="34" t="s">
        <v>273</v>
      </c>
      <c r="D161" s="34"/>
      <c r="E161" s="34"/>
      <c r="F161" s="40">
        <f>F162</f>
        <v>942</v>
      </c>
      <c r="G161" s="41"/>
      <c r="H161" s="41">
        <f>H162</f>
        <v>1601400</v>
      </c>
      <c r="I161" s="41">
        <f>I162</f>
        <v>1601400</v>
      </c>
      <c r="J161" s="41">
        <f>J162</f>
        <v>0</v>
      </c>
      <c r="K161" s="41">
        <f>K162</f>
        <v>1601400</v>
      </c>
      <c r="L161" s="41"/>
    </row>
    <row r="162" s="3" customFormat="1" ht="27" customHeight="1" spans="1:12">
      <c r="A162" s="28" t="s">
        <v>272</v>
      </c>
      <c r="B162" s="37" t="s">
        <v>273</v>
      </c>
      <c r="C162" s="37" t="s">
        <v>273</v>
      </c>
      <c r="D162" s="37"/>
      <c r="E162" s="38"/>
      <c r="F162" s="31">
        <v>942</v>
      </c>
      <c r="G162" s="32">
        <v>0.85</v>
      </c>
      <c r="H162" s="33">
        <f t="shared" si="21"/>
        <v>1601400</v>
      </c>
      <c r="I162" s="52">
        <f t="shared" si="22"/>
        <v>1601400</v>
      </c>
      <c r="J162" s="33">
        <v>0</v>
      </c>
      <c r="K162" s="52">
        <f t="shared" si="23"/>
        <v>1601400</v>
      </c>
      <c r="L162" s="54"/>
    </row>
    <row r="163" s="3" customFormat="1" ht="27" customHeight="1" spans="1:12">
      <c r="A163" s="25" t="s">
        <v>274</v>
      </c>
      <c r="B163" s="34" t="s">
        <v>275</v>
      </c>
      <c r="C163" s="34" t="s">
        <v>275</v>
      </c>
      <c r="D163" s="34"/>
      <c r="E163" s="34"/>
      <c r="F163" s="35">
        <f>F164</f>
        <v>3099</v>
      </c>
      <c r="G163" s="36"/>
      <c r="H163" s="36">
        <f>H164</f>
        <v>5268300</v>
      </c>
      <c r="I163" s="36">
        <f>I164</f>
        <v>5268300</v>
      </c>
      <c r="J163" s="36">
        <f>J164</f>
        <v>0</v>
      </c>
      <c r="K163" s="36">
        <f>K164</f>
        <v>5268300</v>
      </c>
      <c r="L163" s="36"/>
    </row>
    <row r="164" s="3" customFormat="1" ht="27" customHeight="1" spans="1:12">
      <c r="A164" s="28" t="s">
        <v>274</v>
      </c>
      <c r="B164" s="37" t="s">
        <v>275</v>
      </c>
      <c r="C164" s="37" t="s">
        <v>275</v>
      </c>
      <c r="D164" s="37"/>
      <c r="E164" s="38"/>
      <c r="F164" s="31">
        <v>3099</v>
      </c>
      <c r="G164" s="32">
        <v>0.85</v>
      </c>
      <c r="H164" s="33">
        <f t="shared" si="21"/>
        <v>5268300</v>
      </c>
      <c r="I164" s="52">
        <f t="shared" si="22"/>
        <v>5268300</v>
      </c>
      <c r="J164" s="33">
        <v>0</v>
      </c>
      <c r="K164" s="52">
        <f t="shared" si="23"/>
        <v>5268300</v>
      </c>
      <c r="L164" s="54"/>
    </row>
    <row r="165" s="3" customFormat="1" ht="27" customHeight="1" spans="1:12">
      <c r="A165" s="25" t="s">
        <v>276</v>
      </c>
      <c r="B165" s="34" t="s">
        <v>277</v>
      </c>
      <c r="C165" s="34" t="s">
        <v>277</v>
      </c>
      <c r="D165" s="34"/>
      <c r="E165" s="34"/>
      <c r="F165" s="35">
        <f>SUM(F166:F170)</f>
        <v>6838</v>
      </c>
      <c r="G165" s="36"/>
      <c r="H165" s="36">
        <f>SUM(H166:H170)</f>
        <v>11624600</v>
      </c>
      <c r="I165" s="36">
        <f>SUM(I166:I170)</f>
        <v>11624600</v>
      </c>
      <c r="J165" s="36">
        <f>SUM(J166:J170)</f>
        <v>0</v>
      </c>
      <c r="K165" s="36">
        <f>SUM(K166:K170)</f>
        <v>11624600</v>
      </c>
      <c r="L165" s="36"/>
    </row>
    <row r="166" s="3" customFormat="1" ht="27" customHeight="1" spans="1:12">
      <c r="A166" s="28" t="s">
        <v>278</v>
      </c>
      <c r="B166" s="37" t="s">
        <v>279</v>
      </c>
      <c r="C166" s="37" t="s">
        <v>279</v>
      </c>
      <c r="D166" s="37"/>
      <c r="E166" s="38"/>
      <c r="F166" s="31">
        <v>1134</v>
      </c>
      <c r="G166" s="32">
        <v>0.85</v>
      </c>
      <c r="H166" s="33">
        <f t="shared" si="21"/>
        <v>1927800</v>
      </c>
      <c r="I166" s="52">
        <f t="shared" si="22"/>
        <v>1927800</v>
      </c>
      <c r="J166" s="33">
        <v>0</v>
      </c>
      <c r="K166" s="52">
        <f t="shared" si="23"/>
        <v>1927800</v>
      </c>
      <c r="L166" s="54"/>
    </row>
    <row r="167" s="3" customFormat="1" ht="27" customHeight="1" spans="1:12">
      <c r="A167" s="28" t="s">
        <v>280</v>
      </c>
      <c r="B167" s="62" t="s">
        <v>281</v>
      </c>
      <c r="C167" s="62" t="s">
        <v>281</v>
      </c>
      <c r="D167" s="62"/>
      <c r="E167" s="63"/>
      <c r="F167" s="31">
        <v>2100</v>
      </c>
      <c r="G167" s="32">
        <v>0.85</v>
      </c>
      <c r="H167" s="33">
        <f t="shared" si="21"/>
        <v>3570000</v>
      </c>
      <c r="I167" s="52">
        <f t="shared" si="22"/>
        <v>3570000</v>
      </c>
      <c r="J167" s="33">
        <v>0</v>
      </c>
      <c r="K167" s="52">
        <f t="shared" si="23"/>
        <v>3570000</v>
      </c>
      <c r="L167" s="88"/>
    </row>
    <row r="168" s="3" customFormat="1" ht="27" customHeight="1" spans="1:12">
      <c r="A168" s="28" t="s">
        <v>282</v>
      </c>
      <c r="B168" s="64" t="s">
        <v>283</v>
      </c>
      <c r="C168" s="64" t="s">
        <v>283</v>
      </c>
      <c r="D168" s="64"/>
      <c r="E168" s="65"/>
      <c r="F168" s="31">
        <v>1379</v>
      </c>
      <c r="G168" s="32">
        <v>0.85</v>
      </c>
      <c r="H168" s="33">
        <f t="shared" si="21"/>
        <v>2344300</v>
      </c>
      <c r="I168" s="52">
        <f t="shared" si="22"/>
        <v>2344300</v>
      </c>
      <c r="J168" s="33">
        <v>0</v>
      </c>
      <c r="K168" s="52">
        <f t="shared" si="23"/>
        <v>2344300</v>
      </c>
      <c r="L168" s="89"/>
    </row>
    <row r="169" s="3" customFormat="1" ht="27" customHeight="1" spans="1:12">
      <c r="A169" s="28" t="s">
        <v>284</v>
      </c>
      <c r="B169" s="66" t="s">
        <v>285</v>
      </c>
      <c r="C169" s="66" t="s">
        <v>285</v>
      </c>
      <c r="D169" s="66"/>
      <c r="E169" s="67"/>
      <c r="F169" s="31">
        <v>1050</v>
      </c>
      <c r="G169" s="32">
        <v>0.85</v>
      </c>
      <c r="H169" s="33">
        <f t="shared" si="21"/>
        <v>1785000</v>
      </c>
      <c r="I169" s="52">
        <f t="shared" si="22"/>
        <v>1785000</v>
      </c>
      <c r="J169" s="33">
        <v>0</v>
      </c>
      <c r="K169" s="52">
        <f t="shared" si="23"/>
        <v>1785000</v>
      </c>
      <c r="L169" s="90"/>
    </row>
    <row r="170" s="3" customFormat="1" ht="27" customHeight="1" spans="1:12">
      <c r="A170" s="28" t="s">
        <v>286</v>
      </c>
      <c r="B170" s="68" t="s">
        <v>287</v>
      </c>
      <c r="C170" s="68" t="s">
        <v>287</v>
      </c>
      <c r="D170" s="68"/>
      <c r="E170" s="69"/>
      <c r="F170" s="31">
        <v>1175</v>
      </c>
      <c r="G170" s="32">
        <v>0.85</v>
      </c>
      <c r="H170" s="33">
        <f t="shared" si="21"/>
        <v>1997500</v>
      </c>
      <c r="I170" s="52">
        <f t="shared" si="22"/>
        <v>1997500</v>
      </c>
      <c r="J170" s="33">
        <v>0</v>
      </c>
      <c r="K170" s="52">
        <f t="shared" si="23"/>
        <v>1997500</v>
      </c>
      <c r="L170" s="91"/>
    </row>
    <row r="171" s="3" customFormat="1" ht="27" customHeight="1" spans="1:12">
      <c r="A171" s="25" t="s">
        <v>288</v>
      </c>
      <c r="B171" s="70" t="s">
        <v>289</v>
      </c>
      <c r="C171" s="70" t="s">
        <v>289</v>
      </c>
      <c r="D171" s="70"/>
      <c r="E171" s="70"/>
      <c r="F171" s="35">
        <f>F172</f>
        <v>397</v>
      </c>
      <c r="G171" s="36"/>
      <c r="H171" s="36">
        <f>H172</f>
        <v>794000</v>
      </c>
      <c r="I171" s="36">
        <f>I172</f>
        <v>794000</v>
      </c>
      <c r="J171" s="36">
        <f>J172</f>
        <v>0</v>
      </c>
      <c r="K171" s="36">
        <f>K172</f>
        <v>794000</v>
      </c>
      <c r="L171" s="36"/>
    </row>
    <row r="172" s="3" customFormat="1" ht="27" customHeight="1" spans="1:12">
      <c r="A172" s="28" t="s">
        <v>288</v>
      </c>
      <c r="B172" s="71" t="s">
        <v>289</v>
      </c>
      <c r="C172" s="71" t="s">
        <v>289</v>
      </c>
      <c r="D172" s="71"/>
      <c r="E172" s="72"/>
      <c r="F172" s="31">
        <v>397</v>
      </c>
      <c r="G172" s="32">
        <v>1</v>
      </c>
      <c r="H172" s="33">
        <f>F172*2000*G172</f>
        <v>794000</v>
      </c>
      <c r="I172" s="52">
        <f>H172</f>
        <v>794000</v>
      </c>
      <c r="J172" s="33">
        <v>0</v>
      </c>
      <c r="K172" s="52">
        <f>I172-J172</f>
        <v>794000</v>
      </c>
      <c r="L172" s="92"/>
    </row>
    <row r="173" s="3" customFormat="1" ht="27" customHeight="1" spans="1:12">
      <c r="A173" s="25" t="s">
        <v>290</v>
      </c>
      <c r="B173" s="73" t="s">
        <v>291</v>
      </c>
      <c r="C173" s="73" t="s">
        <v>291</v>
      </c>
      <c r="D173" s="73"/>
      <c r="E173" s="73"/>
      <c r="F173" s="35">
        <f>F174</f>
        <v>682</v>
      </c>
      <c r="G173" s="36"/>
      <c r="H173" s="36">
        <f>H174</f>
        <v>1364000</v>
      </c>
      <c r="I173" s="36">
        <f>I174</f>
        <v>1364000</v>
      </c>
      <c r="J173" s="36">
        <f>J174</f>
        <v>0</v>
      </c>
      <c r="K173" s="36">
        <f>K174</f>
        <v>1364000</v>
      </c>
      <c r="L173" s="36"/>
    </row>
    <row r="174" s="3" customFormat="1" ht="27" customHeight="1" spans="1:12">
      <c r="A174" s="28" t="s">
        <v>290</v>
      </c>
      <c r="B174" s="74" t="s">
        <v>291</v>
      </c>
      <c r="C174" s="74" t="s">
        <v>291</v>
      </c>
      <c r="D174" s="74"/>
      <c r="E174" s="75"/>
      <c r="F174" s="31">
        <v>682</v>
      </c>
      <c r="G174" s="32">
        <v>1</v>
      </c>
      <c r="H174" s="33">
        <f t="shared" ref="H174:H180" si="24">F174*2000*G174</f>
        <v>1364000</v>
      </c>
      <c r="I174" s="52">
        <f t="shared" ref="I174:I180" si="25">H174</f>
        <v>1364000</v>
      </c>
      <c r="J174" s="33">
        <v>0</v>
      </c>
      <c r="K174" s="52">
        <f t="shared" ref="K174:K180" si="26">I174-J174</f>
        <v>1364000</v>
      </c>
      <c r="L174" s="93"/>
    </row>
    <row r="175" s="3" customFormat="1" ht="27" customHeight="1" spans="1:12">
      <c r="A175" s="25" t="s">
        <v>292</v>
      </c>
      <c r="B175" s="76" t="s">
        <v>293</v>
      </c>
      <c r="C175" s="76" t="s">
        <v>293</v>
      </c>
      <c r="D175" s="76"/>
      <c r="E175" s="76"/>
      <c r="F175" s="40">
        <f>F176</f>
        <v>2366</v>
      </c>
      <c r="G175" s="41"/>
      <c r="H175" s="41">
        <f>H176</f>
        <v>4022200</v>
      </c>
      <c r="I175" s="41">
        <f>I176</f>
        <v>4022200</v>
      </c>
      <c r="J175" s="41">
        <f>J176</f>
        <v>0</v>
      </c>
      <c r="K175" s="41">
        <f>K176</f>
        <v>4022200</v>
      </c>
      <c r="L175" s="41"/>
    </row>
    <row r="176" s="3" customFormat="1" ht="27" customHeight="1" spans="1:12">
      <c r="A176" s="28" t="s">
        <v>292</v>
      </c>
      <c r="B176" s="64" t="s">
        <v>293</v>
      </c>
      <c r="C176" s="64" t="s">
        <v>293</v>
      </c>
      <c r="D176" s="64"/>
      <c r="E176" s="65"/>
      <c r="F176" s="31">
        <v>2366</v>
      </c>
      <c r="G176" s="32">
        <v>0.85</v>
      </c>
      <c r="H176" s="33">
        <f t="shared" si="24"/>
        <v>4022200</v>
      </c>
      <c r="I176" s="52">
        <f t="shared" si="25"/>
        <v>4022200</v>
      </c>
      <c r="J176" s="33">
        <v>0</v>
      </c>
      <c r="K176" s="52">
        <f t="shared" si="26"/>
        <v>4022200</v>
      </c>
      <c r="L176" s="89"/>
    </row>
    <row r="177" s="3" customFormat="1" ht="27" customHeight="1" spans="1:12">
      <c r="A177" s="25" t="s">
        <v>294</v>
      </c>
      <c r="B177" s="34" t="s">
        <v>295</v>
      </c>
      <c r="C177" s="34" t="s">
        <v>295</v>
      </c>
      <c r="D177" s="34"/>
      <c r="E177" s="34"/>
      <c r="F177" s="35">
        <f>SUM(F178:F181)</f>
        <v>2169</v>
      </c>
      <c r="G177" s="36"/>
      <c r="H177" s="36">
        <f>SUM(H178:H181)</f>
        <v>3687300</v>
      </c>
      <c r="I177" s="36">
        <f>SUM(I178:I181)</f>
        <v>3687300</v>
      </c>
      <c r="J177" s="36">
        <f>SUM(J178:J181)</f>
        <v>0</v>
      </c>
      <c r="K177" s="36">
        <f>SUM(K178:K181)</f>
        <v>3687300</v>
      </c>
      <c r="L177" s="36"/>
    </row>
    <row r="178" s="3" customFormat="1" ht="27" customHeight="1" spans="1:12">
      <c r="A178" s="28" t="s">
        <v>296</v>
      </c>
      <c r="B178" s="37" t="s">
        <v>297</v>
      </c>
      <c r="C178" s="37" t="s">
        <v>297</v>
      </c>
      <c r="D178" s="37"/>
      <c r="E178" s="38"/>
      <c r="F178" s="31">
        <v>762</v>
      </c>
      <c r="G178" s="32">
        <v>0.85</v>
      </c>
      <c r="H178" s="33">
        <f t="shared" si="24"/>
        <v>1295400</v>
      </c>
      <c r="I178" s="52">
        <f t="shared" si="25"/>
        <v>1295400</v>
      </c>
      <c r="J178" s="33">
        <v>0</v>
      </c>
      <c r="K178" s="52">
        <f t="shared" si="26"/>
        <v>1295400</v>
      </c>
      <c r="L178" s="54"/>
    </row>
    <row r="179" s="3" customFormat="1" ht="27" customHeight="1" spans="1:12">
      <c r="A179" s="28" t="s">
        <v>296</v>
      </c>
      <c r="B179" s="37" t="s">
        <v>297</v>
      </c>
      <c r="C179" s="37" t="s">
        <v>298</v>
      </c>
      <c r="D179" s="37"/>
      <c r="E179" s="38"/>
      <c r="F179" s="31">
        <v>57</v>
      </c>
      <c r="G179" s="32">
        <v>0.85</v>
      </c>
      <c r="H179" s="33">
        <f t="shared" si="24"/>
        <v>96900</v>
      </c>
      <c r="I179" s="52">
        <f t="shared" si="25"/>
        <v>96900</v>
      </c>
      <c r="J179" s="33">
        <v>0</v>
      </c>
      <c r="K179" s="52">
        <f t="shared" si="26"/>
        <v>96900</v>
      </c>
      <c r="L179" s="54"/>
    </row>
    <row r="180" s="3" customFormat="1" ht="27" customHeight="1" spans="1:12">
      <c r="A180" s="28" t="s">
        <v>299</v>
      </c>
      <c r="B180" s="37" t="s">
        <v>300</v>
      </c>
      <c r="C180" s="37" t="s">
        <v>300</v>
      </c>
      <c r="D180" s="37"/>
      <c r="E180" s="38"/>
      <c r="F180" s="31">
        <v>395</v>
      </c>
      <c r="G180" s="32">
        <v>0.85</v>
      </c>
      <c r="H180" s="33">
        <f t="shared" si="24"/>
        <v>671500</v>
      </c>
      <c r="I180" s="52">
        <f t="shared" si="25"/>
        <v>671500</v>
      </c>
      <c r="J180" s="33">
        <v>0</v>
      </c>
      <c r="K180" s="52">
        <f t="shared" si="26"/>
        <v>671500</v>
      </c>
      <c r="L180" s="54"/>
    </row>
    <row r="181" s="3" customFormat="1" ht="27" customHeight="1" spans="1:12">
      <c r="A181" s="28" t="s">
        <v>301</v>
      </c>
      <c r="B181" s="57" t="s">
        <v>302</v>
      </c>
      <c r="C181" s="57" t="s">
        <v>302</v>
      </c>
      <c r="D181" s="57"/>
      <c r="E181" s="38"/>
      <c r="F181" s="31">
        <v>955</v>
      </c>
      <c r="G181" s="32">
        <v>0.85</v>
      </c>
      <c r="H181" s="33">
        <f t="shared" ref="H181:H201" si="27">F181*2000*G181</f>
        <v>1623500</v>
      </c>
      <c r="I181" s="52">
        <f t="shared" ref="I181:I201" si="28">H181</f>
        <v>1623500</v>
      </c>
      <c r="J181" s="33">
        <v>0</v>
      </c>
      <c r="K181" s="52">
        <f t="shared" ref="K181:K201" si="29">I181-J181</f>
        <v>1623500</v>
      </c>
      <c r="L181" s="54"/>
    </row>
    <row r="182" s="3" customFormat="1" ht="27" customHeight="1" spans="1:12">
      <c r="A182" s="25" t="s">
        <v>303</v>
      </c>
      <c r="B182" s="34" t="s">
        <v>304</v>
      </c>
      <c r="C182" s="34" t="s">
        <v>304</v>
      </c>
      <c r="D182" s="34"/>
      <c r="E182" s="34"/>
      <c r="F182" s="40">
        <f>F183</f>
        <v>1827</v>
      </c>
      <c r="G182" s="41"/>
      <c r="H182" s="41">
        <f>H183</f>
        <v>3654000</v>
      </c>
      <c r="I182" s="41">
        <f>I183</f>
        <v>3654000</v>
      </c>
      <c r="J182" s="41">
        <f>J183</f>
        <v>0</v>
      </c>
      <c r="K182" s="41">
        <f>K183</f>
        <v>3654000</v>
      </c>
      <c r="L182" s="41"/>
    </row>
    <row r="183" s="3" customFormat="1" ht="27" customHeight="1" spans="1:12">
      <c r="A183" s="28" t="s">
        <v>303</v>
      </c>
      <c r="B183" s="37" t="s">
        <v>304</v>
      </c>
      <c r="C183" s="37" t="s">
        <v>304</v>
      </c>
      <c r="D183" s="37"/>
      <c r="E183" s="38"/>
      <c r="F183" s="31">
        <v>1827</v>
      </c>
      <c r="G183" s="32">
        <v>1</v>
      </c>
      <c r="H183" s="33">
        <f t="shared" si="27"/>
        <v>3654000</v>
      </c>
      <c r="I183" s="52">
        <f t="shared" si="28"/>
        <v>3654000</v>
      </c>
      <c r="J183" s="33">
        <v>0</v>
      </c>
      <c r="K183" s="52">
        <f t="shared" si="29"/>
        <v>3654000</v>
      </c>
      <c r="L183" s="54"/>
    </row>
    <row r="184" s="3" customFormat="1" ht="27" customHeight="1" spans="1:12">
      <c r="A184" s="25" t="s">
        <v>305</v>
      </c>
      <c r="B184" s="34" t="s">
        <v>306</v>
      </c>
      <c r="C184" s="34" t="s">
        <v>306</v>
      </c>
      <c r="D184" s="34"/>
      <c r="E184" s="34"/>
      <c r="F184" s="35">
        <f>SUM(F185:F187)</f>
        <v>3717</v>
      </c>
      <c r="G184" s="36"/>
      <c r="H184" s="36">
        <f>SUM(H185:H187)</f>
        <v>6318900</v>
      </c>
      <c r="I184" s="36">
        <f>SUM(I185:I187)</f>
        <v>6318900</v>
      </c>
      <c r="J184" s="36">
        <f>SUM(J185:J187)</f>
        <v>0</v>
      </c>
      <c r="K184" s="36">
        <f>SUM(K185:K187)</f>
        <v>6318900</v>
      </c>
      <c r="L184" s="36"/>
    </row>
    <row r="185" s="3" customFormat="1" ht="27" customHeight="1" spans="1:12">
      <c r="A185" s="28" t="s">
        <v>307</v>
      </c>
      <c r="B185" s="37" t="s">
        <v>308</v>
      </c>
      <c r="C185" s="37" t="s">
        <v>308</v>
      </c>
      <c r="D185" s="37"/>
      <c r="E185" s="38"/>
      <c r="F185" s="31">
        <v>1050</v>
      </c>
      <c r="G185" s="32">
        <v>0.85</v>
      </c>
      <c r="H185" s="33">
        <f t="shared" si="27"/>
        <v>1785000</v>
      </c>
      <c r="I185" s="52">
        <f t="shared" si="28"/>
        <v>1785000</v>
      </c>
      <c r="J185" s="52">
        <v>0</v>
      </c>
      <c r="K185" s="52">
        <f t="shared" si="29"/>
        <v>1785000</v>
      </c>
      <c r="L185" s="54"/>
    </row>
    <row r="186" s="3" customFormat="1" ht="27" customHeight="1" spans="1:12">
      <c r="A186" s="28" t="s">
        <v>309</v>
      </c>
      <c r="B186" s="77" t="s">
        <v>310</v>
      </c>
      <c r="C186" s="77" t="s">
        <v>310</v>
      </c>
      <c r="D186" s="77"/>
      <c r="E186" s="78"/>
      <c r="F186" s="31">
        <v>1265</v>
      </c>
      <c r="G186" s="32">
        <v>0.85</v>
      </c>
      <c r="H186" s="33">
        <f t="shared" si="27"/>
        <v>2150500</v>
      </c>
      <c r="I186" s="52">
        <f t="shared" si="28"/>
        <v>2150500</v>
      </c>
      <c r="J186" s="33">
        <v>0</v>
      </c>
      <c r="K186" s="52">
        <f t="shared" si="29"/>
        <v>2150500</v>
      </c>
      <c r="L186" s="94"/>
    </row>
    <row r="187" s="3" customFormat="1" ht="27" customHeight="1" spans="1:12">
      <c r="A187" s="28" t="s">
        <v>311</v>
      </c>
      <c r="B187" s="79" t="s">
        <v>312</v>
      </c>
      <c r="C187" s="79" t="s">
        <v>312</v>
      </c>
      <c r="D187" s="79"/>
      <c r="E187" s="80"/>
      <c r="F187" s="31">
        <v>1402</v>
      </c>
      <c r="G187" s="81">
        <v>0.85</v>
      </c>
      <c r="H187" s="33">
        <f t="shared" si="27"/>
        <v>2383400</v>
      </c>
      <c r="I187" s="52">
        <f t="shared" si="28"/>
        <v>2383400</v>
      </c>
      <c r="J187" s="33">
        <v>0</v>
      </c>
      <c r="K187" s="52">
        <f t="shared" si="29"/>
        <v>2383400</v>
      </c>
      <c r="L187" s="95"/>
    </row>
    <row r="188" s="3" customFormat="1" ht="27" customHeight="1" spans="1:12">
      <c r="A188" s="25" t="s">
        <v>313</v>
      </c>
      <c r="B188" s="82" t="s">
        <v>314</v>
      </c>
      <c r="C188" s="82" t="s">
        <v>314</v>
      </c>
      <c r="D188" s="82"/>
      <c r="E188" s="82"/>
      <c r="F188" s="35">
        <f>F189</f>
        <v>3350</v>
      </c>
      <c r="G188" s="36"/>
      <c r="H188" s="36">
        <f>H189</f>
        <v>6700000</v>
      </c>
      <c r="I188" s="36">
        <f>I189</f>
        <v>6700000</v>
      </c>
      <c r="J188" s="36">
        <f>J189</f>
        <v>6700000</v>
      </c>
      <c r="K188" s="36">
        <f>K189</f>
        <v>0</v>
      </c>
      <c r="L188" s="36"/>
    </row>
    <row r="189" s="3" customFormat="1" ht="27" customHeight="1" spans="1:12">
      <c r="A189" s="28" t="s">
        <v>313</v>
      </c>
      <c r="B189" s="62" t="s">
        <v>314</v>
      </c>
      <c r="C189" s="62" t="s">
        <v>314</v>
      </c>
      <c r="D189" s="62"/>
      <c r="E189" s="63"/>
      <c r="F189" s="31">
        <v>3350</v>
      </c>
      <c r="G189" s="32">
        <v>1</v>
      </c>
      <c r="H189" s="33">
        <f t="shared" si="27"/>
        <v>6700000</v>
      </c>
      <c r="I189" s="52">
        <f t="shared" si="28"/>
        <v>6700000</v>
      </c>
      <c r="J189" s="96">
        <v>6700000</v>
      </c>
      <c r="K189" s="52">
        <f t="shared" si="29"/>
        <v>0</v>
      </c>
      <c r="L189" s="88"/>
    </row>
    <row r="190" s="3" customFormat="1" ht="27" customHeight="1" spans="1:12">
      <c r="A190" s="25" t="s">
        <v>315</v>
      </c>
      <c r="B190" s="83" t="s">
        <v>316</v>
      </c>
      <c r="C190" s="83" t="s">
        <v>316</v>
      </c>
      <c r="D190" s="83"/>
      <c r="E190" s="83"/>
      <c r="F190" s="40">
        <f>SUM(F191:F191)</f>
        <v>2632</v>
      </c>
      <c r="G190" s="41"/>
      <c r="H190" s="41">
        <f>SUM(H191:H191)</f>
        <v>5264000</v>
      </c>
      <c r="I190" s="41">
        <f>SUM(I191:I191)</f>
        <v>5264000</v>
      </c>
      <c r="J190" s="41">
        <f>SUM(J191:J191)</f>
        <v>5264000</v>
      </c>
      <c r="K190" s="41">
        <f>SUM(K191:K191)</f>
        <v>0</v>
      </c>
      <c r="L190" s="41"/>
    </row>
    <row r="191" s="3" customFormat="1" ht="27" customHeight="1" spans="1:12">
      <c r="A191" s="28" t="s">
        <v>315</v>
      </c>
      <c r="B191" s="84" t="s">
        <v>316</v>
      </c>
      <c r="C191" s="84" t="s">
        <v>316</v>
      </c>
      <c r="D191" s="84"/>
      <c r="E191" s="85"/>
      <c r="F191" s="31">
        <v>2632</v>
      </c>
      <c r="G191" s="86">
        <v>1</v>
      </c>
      <c r="H191" s="33">
        <f t="shared" si="27"/>
        <v>5264000</v>
      </c>
      <c r="I191" s="52">
        <f t="shared" si="28"/>
        <v>5264000</v>
      </c>
      <c r="J191" s="33">
        <v>5264000</v>
      </c>
      <c r="K191" s="52">
        <f t="shared" si="29"/>
        <v>0</v>
      </c>
      <c r="L191" s="97"/>
    </row>
    <row r="192" s="3" customFormat="1" ht="27" customHeight="1" spans="1:12">
      <c r="A192" s="25" t="s">
        <v>317</v>
      </c>
      <c r="B192" s="83" t="s">
        <v>318</v>
      </c>
      <c r="C192" s="83" t="s">
        <v>318</v>
      </c>
      <c r="D192" s="83"/>
      <c r="E192" s="83"/>
      <c r="F192" s="35">
        <f>F193</f>
        <v>2111</v>
      </c>
      <c r="G192" s="36"/>
      <c r="H192" s="36">
        <f>H193</f>
        <v>4222000</v>
      </c>
      <c r="I192" s="36">
        <f>I193</f>
        <v>4222000</v>
      </c>
      <c r="J192" s="36">
        <f>J193</f>
        <v>0</v>
      </c>
      <c r="K192" s="36">
        <f>K193</f>
        <v>4222000</v>
      </c>
      <c r="L192" s="36"/>
    </row>
    <row r="193" s="3" customFormat="1" ht="27" customHeight="1" spans="1:12">
      <c r="A193" s="28" t="s">
        <v>317</v>
      </c>
      <c r="B193" s="84" t="s">
        <v>318</v>
      </c>
      <c r="C193" s="84" t="s">
        <v>318</v>
      </c>
      <c r="D193" s="84"/>
      <c r="E193" s="85"/>
      <c r="F193" s="31">
        <v>2111</v>
      </c>
      <c r="G193" s="86">
        <v>1</v>
      </c>
      <c r="H193" s="33">
        <f t="shared" si="27"/>
        <v>4222000</v>
      </c>
      <c r="I193" s="52">
        <f t="shared" si="28"/>
        <v>4222000</v>
      </c>
      <c r="J193" s="33">
        <v>0</v>
      </c>
      <c r="K193" s="52">
        <f t="shared" si="29"/>
        <v>4222000</v>
      </c>
      <c r="L193" s="97"/>
    </row>
    <row r="194" s="3" customFormat="1" ht="27" customHeight="1" spans="1:12">
      <c r="A194" s="25" t="s">
        <v>319</v>
      </c>
      <c r="B194" s="34" t="s">
        <v>320</v>
      </c>
      <c r="C194" s="34" t="s">
        <v>320</v>
      </c>
      <c r="D194" s="34"/>
      <c r="E194" s="34"/>
      <c r="F194" s="40">
        <f>SUM(F195:F198)</f>
        <v>2544</v>
      </c>
      <c r="G194" s="41"/>
      <c r="H194" s="41">
        <f>SUM(H195:H198)</f>
        <v>4324800</v>
      </c>
      <c r="I194" s="41">
        <f>SUM(I195:I198)</f>
        <v>4324800</v>
      </c>
      <c r="J194" s="41">
        <f>SUM(J195:J198)</f>
        <v>0</v>
      </c>
      <c r="K194" s="41">
        <f>SUM(K195:K198)</f>
        <v>4324800</v>
      </c>
      <c r="L194" s="41"/>
    </row>
    <row r="195" s="3" customFormat="1" ht="27" customHeight="1" spans="1:12">
      <c r="A195" s="28" t="s">
        <v>321</v>
      </c>
      <c r="B195" s="37" t="s">
        <v>322</v>
      </c>
      <c r="C195" s="37" t="s">
        <v>322</v>
      </c>
      <c r="D195" s="37"/>
      <c r="E195" s="38"/>
      <c r="F195" s="31">
        <v>396</v>
      </c>
      <c r="G195" s="32">
        <v>0.85</v>
      </c>
      <c r="H195" s="33">
        <f t="shared" si="27"/>
        <v>673200</v>
      </c>
      <c r="I195" s="52">
        <f t="shared" si="28"/>
        <v>673200</v>
      </c>
      <c r="J195" s="33">
        <v>0</v>
      </c>
      <c r="K195" s="52">
        <f t="shared" si="29"/>
        <v>673200</v>
      </c>
      <c r="L195" s="54"/>
    </row>
    <row r="196" s="3" customFormat="1" ht="27" customHeight="1" spans="1:12">
      <c r="A196" s="28" t="s">
        <v>323</v>
      </c>
      <c r="B196" s="42" t="s">
        <v>324</v>
      </c>
      <c r="C196" s="42" t="s">
        <v>324</v>
      </c>
      <c r="D196" s="42"/>
      <c r="E196" s="43"/>
      <c r="F196" s="31">
        <v>683</v>
      </c>
      <c r="G196" s="44">
        <v>0.85</v>
      </c>
      <c r="H196" s="33">
        <f t="shared" si="27"/>
        <v>1161100</v>
      </c>
      <c r="I196" s="52">
        <f t="shared" si="28"/>
        <v>1161100</v>
      </c>
      <c r="J196" s="33">
        <v>0</v>
      </c>
      <c r="K196" s="52">
        <f t="shared" si="29"/>
        <v>1161100</v>
      </c>
      <c r="L196" s="55"/>
    </row>
    <row r="197" s="3" customFormat="1" ht="27" customHeight="1" spans="1:12">
      <c r="A197" s="28" t="s">
        <v>325</v>
      </c>
      <c r="B197" s="42" t="s">
        <v>326</v>
      </c>
      <c r="C197" s="42" t="s">
        <v>326</v>
      </c>
      <c r="D197" s="42"/>
      <c r="E197" s="43"/>
      <c r="F197" s="31">
        <v>951</v>
      </c>
      <c r="G197" s="44">
        <v>0.85</v>
      </c>
      <c r="H197" s="33">
        <f t="shared" si="27"/>
        <v>1616700</v>
      </c>
      <c r="I197" s="52">
        <f t="shared" si="28"/>
        <v>1616700</v>
      </c>
      <c r="J197" s="33">
        <v>0</v>
      </c>
      <c r="K197" s="52">
        <f t="shared" si="29"/>
        <v>1616700</v>
      </c>
      <c r="L197" s="55"/>
    </row>
    <row r="198" s="3" customFormat="1" ht="27" customHeight="1" spans="1:12">
      <c r="A198" s="28" t="s">
        <v>327</v>
      </c>
      <c r="B198" s="42" t="s">
        <v>328</v>
      </c>
      <c r="C198" s="42" t="s">
        <v>328</v>
      </c>
      <c r="D198" s="42"/>
      <c r="E198" s="43"/>
      <c r="F198" s="31">
        <v>514</v>
      </c>
      <c r="G198" s="44">
        <v>0.85</v>
      </c>
      <c r="H198" s="33">
        <f t="shared" si="27"/>
        <v>873800</v>
      </c>
      <c r="I198" s="52">
        <f t="shared" si="28"/>
        <v>873800</v>
      </c>
      <c r="J198" s="33">
        <v>0</v>
      </c>
      <c r="K198" s="52">
        <f t="shared" si="29"/>
        <v>873800</v>
      </c>
      <c r="L198" s="55"/>
    </row>
    <row r="199" s="3" customFormat="1" ht="27" customHeight="1" spans="1:12">
      <c r="A199" s="25" t="s">
        <v>329</v>
      </c>
      <c r="B199" s="98" t="s">
        <v>330</v>
      </c>
      <c r="C199" s="98" t="s">
        <v>330</v>
      </c>
      <c r="D199" s="98"/>
      <c r="E199" s="98"/>
      <c r="F199" s="99">
        <f>F200</f>
        <v>1500</v>
      </c>
      <c r="G199" s="100"/>
      <c r="H199" s="100">
        <f>H200</f>
        <v>2550000</v>
      </c>
      <c r="I199" s="100">
        <f>I200</f>
        <v>2550000</v>
      </c>
      <c r="J199" s="100">
        <f>J200</f>
        <v>0</v>
      </c>
      <c r="K199" s="100">
        <f>K200</f>
        <v>2550000</v>
      </c>
      <c r="L199" s="100"/>
    </row>
    <row r="200" s="3" customFormat="1" ht="27" customHeight="1" spans="1:12">
      <c r="A200" s="28" t="s">
        <v>329</v>
      </c>
      <c r="B200" s="42" t="s">
        <v>330</v>
      </c>
      <c r="C200" s="42" t="s">
        <v>330</v>
      </c>
      <c r="D200" s="42"/>
      <c r="E200" s="43"/>
      <c r="F200" s="31">
        <v>1500</v>
      </c>
      <c r="G200" s="44">
        <v>0.85</v>
      </c>
      <c r="H200" s="33">
        <f t="shared" si="27"/>
        <v>2550000</v>
      </c>
      <c r="I200" s="52">
        <f t="shared" si="28"/>
        <v>2550000</v>
      </c>
      <c r="J200" s="33">
        <v>0</v>
      </c>
      <c r="K200" s="52">
        <f t="shared" si="29"/>
        <v>2550000</v>
      </c>
      <c r="L200" s="55"/>
    </row>
    <row r="201" s="3" customFormat="1" ht="27" customHeight="1" spans="1:12">
      <c r="A201" s="25" t="s">
        <v>331</v>
      </c>
      <c r="B201" s="39" t="s">
        <v>332</v>
      </c>
      <c r="C201" s="39" t="s">
        <v>332</v>
      </c>
      <c r="D201" s="39"/>
      <c r="E201" s="39"/>
      <c r="F201" s="40">
        <f>F202</f>
        <v>3072</v>
      </c>
      <c r="G201" s="41"/>
      <c r="H201" s="41">
        <f>H202</f>
        <v>5222400</v>
      </c>
      <c r="I201" s="41">
        <f>I202</f>
        <v>5222400</v>
      </c>
      <c r="J201" s="41">
        <f>J202</f>
        <v>0</v>
      </c>
      <c r="K201" s="41">
        <f>K202</f>
        <v>5222400</v>
      </c>
      <c r="L201" s="41"/>
    </row>
    <row r="202" s="3" customFormat="1" ht="27" customHeight="1" spans="1:12">
      <c r="A202" s="28" t="s">
        <v>331</v>
      </c>
      <c r="B202" s="42" t="s">
        <v>332</v>
      </c>
      <c r="C202" s="42" t="s">
        <v>332</v>
      </c>
      <c r="D202" s="42"/>
      <c r="E202" s="43"/>
      <c r="F202" s="31">
        <v>3072</v>
      </c>
      <c r="G202" s="44">
        <v>0.85</v>
      </c>
      <c r="H202" s="33">
        <f>F202*2000*G202</f>
        <v>5222400</v>
      </c>
      <c r="I202" s="52">
        <f>H202</f>
        <v>5222400</v>
      </c>
      <c r="J202" s="33">
        <v>0</v>
      </c>
      <c r="K202" s="52">
        <f>I202-J202</f>
        <v>5222400</v>
      </c>
      <c r="L202" s="55"/>
    </row>
    <row r="203" s="4" customFormat="1" ht="27" customHeight="1" spans="1:12">
      <c r="A203" s="101"/>
      <c r="B203" s="101"/>
      <c r="C203" s="101"/>
      <c r="D203" s="101"/>
      <c r="E203" s="101"/>
      <c r="F203" s="102"/>
      <c r="G203" s="101"/>
      <c r="H203" s="101"/>
      <c r="I203" s="101"/>
      <c r="J203" s="101"/>
      <c r="K203" s="101"/>
      <c r="L203" s="101"/>
    </row>
  </sheetData>
  <mergeCells count="10">
    <mergeCell ref="A2:L2"/>
    <mergeCell ref="F4:H4"/>
    <mergeCell ref="I4:K4"/>
    <mergeCell ref="A7:C7"/>
    <mergeCell ref="A4:A5"/>
    <mergeCell ref="B4:B5"/>
    <mergeCell ref="C4:C5"/>
    <mergeCell ref="D4:D5"/>
    <mergeCell ref="E4:E5"/>
    <mergeCell ref="L4:L5"/>
  </mergeCells>
  <printOptions horizontalCentered="1"/>
  <pageMargins left="0.707638888888889" right="0.707638888888889" top="0.747916666666667" bottom="0.747916666666667" header="0.313888888888889" footer="0.313888888888889"/>
  <pageSetup paperSize="9" scale="7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清算预算表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林瑜</cp:lastModifiedBy>
  <dcterms:created xsi:type="dcterms:W3CDTF">2020-09-23T10:47:00Z</dcterms:created>
  <cp:lastPrinted>2020-11-28T13:15:00Z</cp:lastPrinted>
  <dcterms:modified xsi:type="dcterms:W3CDTF">2022-12-11T13:29:30Z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E03AFFEBBAAB49A4B83C45B404DD884B</vt:lpwstr>
  </property>
</Properties>
</file>