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711" windowHeight="5820"/>
  </bookViews>
  <sheets>
    <sheet name="Sheet2" sheetId="3" r:id="rId1"/>
  </sheets>
  <definedNames>
    <definedName name="_xlnm.Print_Titles" localSheetId="0">Sheet2!$2:$4</definedName>
    <definedName name="Database">#REF!</definedName>
  </definedNames>
  <calcPr calcId="144525"/>
</workbook>
</file>

<file path=xl/sharedStrings.xml><?xml version="1.0" encoding="utf-8"?>
<sst xmlns="http://schemas.openxmlformats.org/spreadsheetml/2006/main" count="94" uniqueCount="83">
  <si>
    <t>附件1</t>
  </si>
  <si>
    <t>2022年中央林业草原生态保护恢复资金（全面停止天然林商业性采伐补助）分配方案</t>
  </si>
  <si>
    <t>单位：亩、万元</t>
  </si>
  <si>
    <t>序号</t>
  </si>
  <si>
    <t>单位</t>
  </si>
  <si>
    <t>国有天然
商品林面积</t>
  </si>
  <si>
    <t>金额</t>
  </si>
  <si>
    <t>备注</t>
  </si>
  <si>
    <t>全省合计</t>
  </si>
  <si>
    <t>一</t>
  </si>
  <si>
    <t>市县小计</t>
  </si>
  <si>
    <t>（一）</t>
  </si>
  <si>
    <t>韶关市</t>
  </si>
  <si>
    <t>曲江区</t>
  </si>
  <si>
    <t>始兴县</t>
  </si>
  <si>
    <t>仁化县</t>
  </si>
  <si>
    <t>翁源县</t>
  </si>
  <si>
    <t>新丰县</t>
  </si>
  <si>
    <t>乐昌市</t>
  </si>
  <si>
    <t>南雄市</t>
  </si>
  <si>
    <t>市属单位</t>
  </si>
  <si>
    <t>曲江林场6073亩、仁化林场13269亩、河口林场5530亩、九曲水林场171亩</t>
  </si>
  <si>
    <t>（二）</t>
  </si>
  <si>
    <t>河源市</t>
  </si>
  <si>
    <t>源城区</t>
  </si>
  <si>
    <t>紫金县</t>
  </si>
  <si>
    <t>连平县</t>
  </si>
  <si>
    <t>和平县</t>
  </si>
  <si>
    <t>黎明林场11068亩、牛岭水林场1004亩、红星林场4302亩、坪山林场425亩、下石林场439亩、桂山林场1491亩</t>
  </si>
  <si>
    <t>（三）</t>
  </si>
  <si>
    <t>梅州市</t>
  </si>
  <si>
    <t>大埔县</t>
  </si>
  <si>
    <t>丰顺县</t>
  </si>
  <si>
    <t>蕉岭县</t>
  </si>
  <si>
    <t>兴宁市</t>
  </si>
  <si>
    <t>梅南林场105亩</t>
  </si>
  <si>
    <t>（四）</t>
  </si>
  <si>
    <t>惠州市</t>
  </si>
  <si>
    <t>龙门县</t>
  </si>
  <si>
    <t>汤泉林场1296亩</t>
  </si>
  <si>
    <t>（五）</t>
  </si>
  <si>
    <t>汕尾市</t>
  </si>
  <si>
    <t>黄羌林场445亩、吉溪林场2211亩</t>
  </si>
  <si>
    <t>（六）</t>
  </si>
  <si>
    <t>江门市</t>
  </si>
  <si>
    <t>河排林场3872亩、大沙林场2248亩、狮山林场268亩、四堡林场677亩</t>
  </si>
  <si>
    <t>（七）</t>
  </si>
  <si>
    <t>阳江市</t>
  </si>
  <si>
    <t>阳东县</t>
  </si>
  <si>
    <t>阳春市</t>
  </si>
  <si>
    <t>阳江林场1744亩、花滩林场453亩</t>
  </si>
  <si>
    <t>（八）</t>
  </si>
  <si>
    <t>茂名市</t>
  </si>
  <si>
    <t>八一林场1662亩、厚元林场1629亩、新田林场2357亩、荷塘林场1162亩、文楼林场2285亩、平定林场765亩、电白林场2719亩</t>
  </si>
  <si>
    <t>（九）</t>
  </si>
  <si>
    <t>肇庆市</t>
  </si>
  <si>
    <t>大旺区</t>
  </si>
  <si>
    <t>怀集县</t>
  </si>
  <si>
    <t>清桂林场952亩、葵垌林场55亩</t>
  </si>
  <si>
    <t>（十）</t>
  </si>
  <si>
    <t>清远市</t>
  </si>
  <si>
    <t>连南县</t>
  </si>
  <si>
    <t>小龙林场778亩、龙坪林场3282亩、杨梅林场7016亩、英德林场2231亩、长江坝场134亩、金鸡林场1429亩、铁溪林场158亩、笔架山林场2560亩</t>
  </si>
  <si>
    <t>（十一）</t>
  </si>
  <si>
    <t>潮州市</t>
  </si>
  <si>
    <t>潮安区</t>
  </si>
  <si>
    <t>饶平县</t>
  </si>
  <si>
    <t>韩江林场5027亩</t>
  </si>
  <si>
    <t>（十二）</t>
  </si>
  <si>
    <t>揭阳市</t>
  </si>
  <si>
    <t>揭西县</t>
  </si>
  <si>
    <t>惠来县</t>
  </si>
  <si>
    <t>（十三）</t>
  </si>
  <si>
    <t>云浮市</t>
  </si>
  <si>
    <t>郁南县</t>
  </si>
  <si>
    <t>大云雾林场977亩、同乐林场275亩</t>
  </si>
  <si>
    <t>二</t>
  </si>
  <si>
    <t>省属林场</t>
  </si>
  <si>
    <t>省乳阳林场</t>
  </si>
  <si>
    <t>省连山林场</t>
  </si>
  <si>
    <t>省东江林场</t>
  </si>
  <si>
    <t>省九连山林场</t>
  </si>
  <si>
    <t>省天井山林场</t>
  </si>
</sst>
</file>

<file path=xl/styles.xml><?xml version="1.0" encoding="utf-8"?>
<styleSheet xmlns="http://schemas.openxmlformats.org/spreadsheetml/2006/main">
  <numFmts count="7">
    <numFmt numFmtId="176" formatCode="0.00_ "/>
    <numFmt numFmtId="41" formatCode="_ * #,##0_ ;_ * \-#,##0_ ;_ * &quot;-&quot;_ ;_ @_ "/>
    <numFmt numFmtId="177" formatCode="#,##0_ "/>
    <numFmt numFmtId="178" formatCode="_ \¥* #,##0_ ;_ \¥* \-#,##0_ ;_ \¥* &quot;-&quot;_ ;_ @_ "/>
    <numFmt numFmtId="179" formatCode="0_ "/>
    <numFmt numFmtId="180" formatCode="_ \¥* #,##0.00_ ;_ \¥* \-#,##0.00_ ;_ \¥* &quot;-&quot;??_ ;_ @_ "/>
    <numFmt numFmtId="43" formatCode="_ * #,##0.00_ ;_ * \-#,##0.00_ ;_ * &quot;-&quot;??_ ;_ @_ "/>
  </numFmts>
  <fonts count="23"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134"/>
    </font>
    <font>
      <sz val="11"/>
      <color rgb="FFFFFFFF"/>
      <name val="宋体"/>
      <charset val="134"/>
    </font>
    <font>
      <b/>
      <sz val="11"/>
      <color rgb="FFFFFFFF"/>
      <name val="宋体"/>
      <charset val="134"/>
    </font>
    <font>
      <i/>
      <sz val="11"/>
      <color rgb="FF7F7F7F"/>
      <name val="宋体"/>
      <charset val="134"/>
    </font>
    <font>
      <sz val="11"/>
      <color rgb="FF9C0006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u/>
      <sz val="11"/>
      <color rgb="FF800080"/>
      <name val="宋体"/>
      <charset val="134"/>
    </font>
    <font>
      <sz val="11"/>
      <color rgb="FF9C6500"/>
      <name val="宋体"/>
      <charset val="134"/>
    </font>
    <font>
      <sz val="11"/>
      <color rgb="FFFA7D00"/>
      <name val="宋体"/>
      <charset val="134"/>
    </font>
    <font>
      <b/>
      <sz val="15"/>
      <color rgb="FF44546A"/>
      <name val="宋体"/>
      <charset val="134"/>
    </font>
    <font>
      <b/>
      <sz val="11"/>
      <color rgb="FF000000"/>
      <name val="宋体"/>
      <charset val="134"/>
    </font>
    <font>
      <b/>
      <sz val="11"/>
      <color rgb="FF3F3F3F"/>
      <name val="宋体"/>
      <charset val="134"/>
    </font>
    <font>
      <sz val="11"/>
      <color rgb="FFFF0000"/>
      <name val="宋体"/>
      <charset val="134"/>
    </font>
    <font>
      <sz val="11"/>
      <color rgb="FF006100"/>
      <name val="宋体"/>
      <charset val="134"/>
    </font>
    <font>
      <b/>
      <sz val="11"/>
      <color rgb="FFFA7D00"/>
      <name val="宋体"/>
      <charset val="134"/>
    </font>
    <font>
      <b/>
      <sz val="18"/>
      <color rgb="FF44546A"/>
      <name val="宋体"/>
      <charset val="134"/>
    </font>
    <font>
      <b/>
      <sz val="13"/>
      <color rgb="FF44546A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C5E0B2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rgb="FFACCCEA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5B9BD5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178" fontId="0" fillId="0" borderId="0">
      <alignment vertical="center"/>
    </xf>
    <xf numFmtId="0" fontId="0" fillId="18" borderId="0">
      <alignment vertical="center"/>
    </xf>
    <xf numFmtId="0" fontId="11" fillId="15" borderId="3">
      <alignment vertical="center"/>
    </xf>
    <xf numFmtId="180" fontId="0" fillId="0" borderId="0">
      <alignment vertical="center"/>
    </xf>
    <xf numFmtId="41" fontId="0" fillId="0" borderId="0">
      <alignment vertical="center"/>
    </xf>
    <xf numFmtId="0" fontId="0" fillId="11" borderId="0">
      <alignment vertical="center"/>
    </xf>
    <xf numFmtId="0" fontId="9" fillId="8" borderId="0">
      <alignment vertical="center"/>
    </xf>
    <xf numFmtId="43" fontId="0" fillId="0" borderId="0">
      <alignment vertical="center"/>
    </xf>
    <xf numFmtId="0" fontId="6" fillId="14" borderId="0">
      <alignment vertical="center"/>
    </xf>
    <xf numFmtId="0" fontId="5" fillId="0" borderId="0">
      <alignment vertical="center"/>
    </xf>
    <xf numFmtId="9" fontId="0" fillId="0" borderId="0">
      <alignment vertical="center"/>
    </xf>
    <xf numFmtId="0" fontId="12" fillId="0" borderId="0">
      <alignment vertical="center"/>
    </xf>
    <xf numFmtId="0" fontId="0" fillId="19" borderId="5">
      <alignment vertical="center"/>
    </xf>
    <xf numFmtId="0" fontId="6" fillId="22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15" fillId="0" borderId="7">
      <alignment vertical="center"/>
    </xf>
    <xf numFmtId="0" fontId="22" fillId="0" borderId="7">
      <alignment vertical="center"/>
    </xf>
    <xf numFmtId="0" fontId="6" fillId="13" borderId="0">
      <alignment vertical="center"/>
    </xf>
    <xf numFmtId="0" fontId="10" fillId="0" borderId="4">
      <alignment vertical="center"/>
    </xf>
    <xf numFmtId="0" fontId="6" fillId="21" borderId="0">
      <alignment vertical="center"/>
    </xf>
    <xf numFmtId="0" fontId="17" fillId="25" borderId="9">
      <alignment vertical="center"/>
    </xf>
    <xf numFmtId="0" fontId="20" fillId="25" borderId="3">
      <alignment vertical="center"/>
    </xf>
    <xf numFmtId="0" fontId="7" fillId="7" borderId="2">
      <alignment vertical="center"/>
    </xf>
    <xf numFmtId="0" fontId="0" fillId="3" borderId="0">
      <alignment vertical="center"/>
    </xf>
    <xf numFmtId="0" fontId="6" fillId="24" borderId="0">
      <alignment vertical="center"/>
    </xf>
    <xf numFmtId="0" fontId="14" fillId="0" borderId="6">
      <alignment vertical="center"/>
    </xf>
    <xf numFmtId="0" fontId="16" fillId="0" borderId="8">
      <alignment vertical="center"/>
    </xf>
    <xf numFmtId="0" fontId="19" fillId="28" borderId="0">
      <alignment vertical="center"/>
    </xf>
    <xf numFmtId="0" fontId="13" fillId="20" borderId="0">
      <alignment vertical="center"/>
    </xf>
    <xf numFmtId="0" fontId="0" fillId="17" borderId="0">
      <alignment vertical="center"/>
    </xf>
    <xf numFmtId="0" fontId="6" fillId="30" borderId="0">
      <alignment vertical="center"/>
    </xf>
    <xf numFmtId="0" fontId="0" fillId="16" borderId="0">
      <alignment vertical="center"/>
    </xf>
    <xf numFmtId="0" fontId="0" fillId="10" borderId="0">
      <alignment vertical="center"/>
    </xf>
    <xf numFmtId="0" fontId="0" fillId="27" borderId="0">
      <alignment vertical="center"/>
    </xf>
    <xf numFmtId="0" fontId="0" fillId="6" borderId="0">
      <alignment vertical="center"/>
    </xf>
    <xf numFmtId="0" fontId="6" fillId="7" borderId="0">
      <alignment vertical="center"/>
    </xf>
    <xf numFmtId="0" fontId="6" fillId="23" borderId="0">
      <alignment vertical="center"/>
    </xf>
    <xf numFmtId="0" fontId="0" fillId="26" borderId="0">
      <alignment vertical="center"/>
    </xf>
    <xf numFmtId="0" fontId="0" fillId="5" borderId="0">
      <alignment vertical="center"/>
    </xf>
    <xf numFmtId="0" fontId="6" fillId="29" borderId="0">
      <alignment vertical="center"/>
    </xf>
    <xf numFmtId="0" fontId="0" fillId="9" borderId="0">
      <alignment vertical="center"/>
    </xf>
    <xf numFmtId="0" fontId="6" fillId="12" borderId="0">
      <alignment vertical="center"/>
    </xf>
    <xf numFmtId="0" fontId="6" fillId="4" borderId="0">
      <alignment vertical="center"/>
    </xf>
    <xf numFmtId="0" fontId="0" fillId="2" borderId="0">
      <alignment vertical="center"/>
    </xf>
    <xf numFmtId="0" fontId="6" fillId="31" borderId="0">
      <alignment vertical="center"/>
    </xf>
  </cellStyleXfs>
  <cellXfs count="2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79" fontId="4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63"/>
  <sheetViews>
    <sheetView tabSelected="1" view="pageBreakPreview" zoomScaleNormal="100" workbookViewId="0">
      <selection activeCell="A2" sqref="A2:E2"/>
    </sheetView>
  </sheetViews>
  <sheetFormatPr defaultColWidth="9" defaultRowHeight="15.6" outlineLevelCol="6"/>
  <cols>
    <col min="1" max="1" width="8.5" style="1" customWidth="1"/>
    <col min="2" max="2" width="17.5555555555556" style="2" customWidth="1"/>
    <col min="3" max="3" width="14.5555555555556" style="2" customWidth="1"/>
    <col min="4" max="4" width="9" style="3" customWidth="1"/>
    <col min="5" max="5" width="32.1111111111111" style="4" customWidth="1"/>
    <col min="6" max="6" width="14" style="1" customWidth="1"/>
    <col min="7" max="7" width="9.25" style="1" customWidth="1"/>
    <col min="8" max="16384" width="9" style="1"/>
  </cols>
  <sheetData>
    <row r="1" ht="24.75" customHeight="1" spans="1:1">
      <c r="A1" s="5" t="s">
        <v>0</v>
      </c>
    </row>
    <row r="2" ht="50" customHeight="1" spans="1:5">
      <c r="A2" s="6" t="s">
        <v>1</v>
      </c>
      <c r="B2" s="7"/>
      <c r="C2" s="7"/>
      <c r="D2" s="7"/>
      <c r="E2" s="6"/>
    </row>
    <row r="3" ht="19" customHeight="1" spans="5:5">
      <c r="E3" s="8" t="s">
        <v>2</v>
      </c>
    </row>
    <row r="4" ht="33" customHeight="1" spans="1:5">
      <c r="A4" s="9" t="s">
        <v>3</v>
      </c>
      <c r="B4" s="9" t="s">
        <v>4</v>
      </c>
      <c r="C4" s="10" t="s">
        <v>5</v>
      </c>
      <c r="D4" s="11" t="s">
        <v>6</v>
      </c>
      <c r="E4" s="12" t="s">
        <v>7</v>
      </c>
    </row>
    <row r="5" ht="24.75" customHeight="1" spans="1:7">
      <c r="A5" s="13"/>
      <c r="B5" s="9" t="s">
        <v>8</v>
      </c>
      <c r="C5" s="14">
        <f>C6+C58</f>
        <v>203532</v>
      </c>
      <c r="D5" s="9">
        <f>D6+D58</f>
        <v>762</v>
      </c>
      <c r="E5" s="15"/>
      <c r="G5" s="16"/>
    </row>
    <row r="6" ht="24.75" customHeight="1" spans="1:7">
      <c r="A6" s="9" t="s">
        <v>9</v>
      </c>
      <c r="B6" s="9" t="s">
        <v>10</v>
      </c>
      <c r="C6" s="14">
        <f>C7+C16+C22+C28+C31+C33+C35+C39+C41+C45+C48+C52+C55</f>
        <v>178315</v>
      </c>
      <c r="D6" s="9">
        <f>D7+D16+D22+D28+D31+D33+D35+D39+D41+D45+D48+D52+D55</f>
        <v>667.58</v>
      </c>
      <c r="E6" s="15"/>
      <c r="G6" s="16"/>
    </row>
    <row r="7" ht="21" customHeight="1" spans="1:5">
      <c r="A7" s="13" t="s">
        <v>11</v>
      </c>
      <c r="B7" s="9" t="s">
        <v>12</v>
      </c>
      <c r="C7" s="14">
        <f>SUM(C8:C15)</f>
        <v>63204</v>
      </c>
      <c r="D7" s="9">
        <f>SUM(D8:D15)</f>
        <v>236.62</v>
      </c>
      <c r="E7" s="15"/>
    </row>
    <row r="8" ht="21" customHeight="1" spans="1:5">
      <c r="A8" s="13">
        <v>1</v>
      </c>
      <c r="B8" s="13" t="s">
        <v>13</v>
      </c>
      <c r="C8" s="17">
        <v>258</v>
      </c>
      <c r="D8" s="18">
        <f t="shared" ref="D8:D15" si="0">ROUND(762/203532*C8,2)</f>
        <v>0.97</v>
      </c>
      <c r="E8" s="15"/>
    </row>
    <row r="9" ht="21" customHeight="1" spans="1:5">
      <c r="A9" s="13">
        <v>2</v>
      </c>
      <c r="B9" s="13" t="s">
        <v>14</v>
      </c>
      <c r="C9" s="17">
        <v>5329</v>
      </c>
      <c r="D9" s="18">
        <f t="shared" si="0"/>
        <v>19.95</v>
      </c>
      <c r="E9" s="15"/>
    </row>
    <row r="10" ht="21" customHeight="1" spans="1:5">
      <c r="A10" s="13">
        <v>3</v>
      </c>
      <c r="B10" s="13" t="s">
        <v>15</v>
      </c>
      <c r="C10" s="17">
        <v>13877</v>
      </c>
      <c r="D10" s="18">
        <f t="shared" si="0"/>
        <v>51.95</v>
      </c>
      <c r="E10" s="15"/>
    </row>
    <row r="11" ht="21" customHeight="1" spans="1:5">
      <c r="A11" s="13">
        <v>4</v>
      </c>
      <c r="B11" s="13" t="s">
        <v>16</v>
      </c>
      <c r="C11" s="17">
        <v>14507</v>
      </c>
      <c r="D11" s="18">
        <f t="shared" si="0"/>
        <v>54.31</v>
      </c>
      <c r="E11" s="15"/>
    </row>
    <row r="12" ht="21" customHeight="1" spans="1:5">
      <c r="A12" s="13">
        <v>5</v>
      </c>
      <c r="B12" s="13" t="s">
        <v>17</v>
      </c>
      <c r="C12" s="17">
        <v>1026</v>
      </c>
      <c r="D12" s="18">
        <f t="shared" si="0"/>
        <v>3.84</v>
      </c>
      <c r="E12" s="15"/>
    </row>
    <row r="13" ht="21" customHeight="1" spans="1:5">
      <c r="A13" s="13">
        <v>6</v>
      </c>
      <c r="B13" s="13" t="s">
        <v>18</v>
      </c>
      <c r="C13" s="17">
        <v>2437</v>
      </c>
      <c r="D13" s="18">
        <f t="shared" si="0"/>
        <v>9.12</v>
      </c>
      <c r="E13" s="15"/>
    </row>
    <row r="14" ht="21" customHeight="1" spans="1:5">
      <c r="A14" s="13">
        <v>7</v>
      </c>
      <c r="B14" s="13" t="s">
        <v>19</v>
      </c>
      <c r="C14" s="17">
        <v>727</v>
      </c>
      <c r="D14" s="18">
        <f t="shared" si="0"/>
        <v>2.72</v>
      </c>
      <c r="E14" s="15"/>
    </row>
    <row r="15" ht="45" customHeight="1" spans="1:5">
      <c r="A15" s="13">
        <v>8</v>
      </c>
      <c r="B15" s="13" t="s">
        <v>20</v>
      </c>
      <c r="C15" s="17">
        <v>25043</v>
      </c>
      <c r="D15" s="18">
        <f t="shared" si="0"/>
        <v>93.76</v>
      </c>
      <c r="E15" s="15" t="s">
        <v>21</v>
      </c>
    </row>
    <row r="16" ht="21" customHeight="1" spans="1:5">
      <c r="A16" s="9" t="s">
        <v>22</v>
      </c>
      <c r="B16" s="9" t="s">
        <v>23</v>
      </c>
      <c r="C16" s="14">
        <f>SUM(C17:C21)</f>
        <v>20624</v>
      </c>
      <c r="D16" s="9">
        <f>SUM(D17:D21)</f>
        <v>77.21</v>
      </c>
      <c r="E16" s="15"/>
    </row>
    <row r="17" ht="21" customHeight="1" spans="1:5">
      <c r="A17" s="13">
        <v>1</v>
      </c>
      <c r="B17" s="13" t="s">
        <v>24</v>
      </c>
      <c r="C17" s="17">
        <v>537</v>
      </c>
      <c r="D17" s="18">
        <f>ROUND(762/203532*C17,2)</f>
        <v>2.01</v>
      </c>
      <c r="E17" s="15"/>
    </row>
    <row r="18" ht="21" customHeight="1" spans="1:5">
      <c r="A18" s="13">
        <v>2</v>
      </c>
      <c r="B18" s="13" t="s">
        <v>25</v>
      </c>
      <c r="C18" s="17">
        <v>202</v>
      </c>
      <c r="D18" s="18">
        <f>ROUND(762/203532*C18,2)</f>
        <v>0.76</v>
      </c>
      <c r="E18" s="15"/>
    </row>
    <row r="19" ht="21" customHeight="1" spans="1:5">
      <c r="A19" s="13">
        <v>3</v>
      </c>
      <c r="B19" s="13" t="s">
        <v>26</v>
      </c>
      <c r="C19" s="17">
        <v>215</v>
      </c>
      <c r="D19" s="18">
        <f>ROUND(762/203532*C19,2)</f>
        <v>0.8</v>
      </c>
      <c r="E19" s="15"/>
    </row>
    <row r="20" ht="21" customHeight="1" spans="1:5">
      <c r="A20" s="13">
        <v>4</v>
      </c>
      <c r="B20" s="13" t="s">
        <v>27</v>
      </c>
      <c r="C20" s="17">
        <v>941</v>
      </c>
      <c r="D20" s="18">
        <f>ROUND(762/203532*C20,2)</f>
        <v>3.52</v>
      </c>
      <c r="E20" s="15"/>
    </row>
    <row r="21" ht="60" customHeight="1" spans="1:5">
      <c r="A21" s="13">
        <v>5</v>
      </c>
      <c r="B21" s="13" t="s">
        <v>20</v>
      </c>
      <c r="C21" s="17">
        <v>18729</v>
      </c>
      <c r="D21" s="18">
        <f>ROUND(762/203532*C21,2)</f>
        <v>70.12</v>
      </c>
      <c r="E21" s="15" t="s">
        <v>28</v>
      </c>
    </row>
    <row r="22" ht="21" customHeight="1" spans="1:5">
      <c r="A22" s="9" t="s">
        <v>29</v>
      </c>
      <c r="B22" s="9" t="s">
        <v>30</v>
      </c>
      <c r="C22" s="14">
        <f>SUM(C23:C27)</f>
        <v>6076</v>
      </c>
      <c r="D22" s="9">
        <f>SUM(D23:D27)</f>
        <v>22.75</v>
      </c>
      <c r="E22" s="15"/>
    </row>
    <row r="23" ht="21" customHeight="1" spans="1:5">
      <c r="A23" s="13">
        <v>1</v>
      </c>
      <c r="B23" s="13" t="s">
        <v>31</v>
      </c>
      <c r="C23" s="17">
        <v>160</v>
      </c>
      <c r="D23" s="18">
        <f>ROUND(762/203532*C23,2)</f>
        <v>0.6</v>
      </c>
      <c r="E23" s="19"/>
    </row>
    <row r="24" ht="21" customHeight="1" spans="1:5">
      <c r="A24" s="13">
        <v>2</v>
      </c>
      <c r="B24" s="13" t="s">
        <v>32</v>
      </c>
      <c r="C24" s="17">
        <v>141</v>
      </c>
      <c r="D24" s="18">
        <f>ROUND(762/203532*C24,2)</f>
        <v>0.53</v>
      </c>
      <c r="E24" s="19"/>
    </row>
    <row r="25" ht="21" customHeight="1" spans="1:5">
      <c r="A25" s="13">
        <v>3</v>
      </c>
      <c r="B25" s="13" t="s">
        <v>33</v>
      </c>
      <c r="C25" s="17">
        <v>5096</v>
      </c>
      <c r="D25" s="18">
        <f>ROUND(762/203532*C25,2)</f>
        <v>19.08</v>
      </c>
      <c r="E25" s="19"/>
    </row>
    <row r="26" ht="21" customHeight="1" spans="1:5">
      <c r="A26" s="13">
        <v>4</v>
      </c>
      <c r="B26" s="13" t="s">
        <v>34</v>
      </c>
      <c r="C26" s="17">
        <v>574</v>
      </c>
      <c r="D26" s="18">
        <f>ROUND(762/203532*C26,2)</f>
        <v>2.15</v>
      </c>
      <c r="E26" s="19"/>
    </row>
    <row r="27" ht="21" customHeight="1" spans="1:5">
      <c r="A27" s="13">
        <v>5</v>
      </c>
      <c r="B27" s="13" t="s">
        <v>20</v>
      </c>
      <c r="C27" s="17">
        <v>105</v>
      </c>
      <c r="D27" s="18">
        <f>ROUND(762/203532*C27,2)</f>
        <v>0.39</v>
      </c>
      <c r="E27" s="19" t="s">
        <v>35</v>
      </c>
    </row>
    <row r="28" ht="21" customHeight="1" spans="1:5">
      <c r="A28" s="9" t="s">
        <v>36</v>
      </c>
      <c r="B28" s="9" t="s">
        <v>37</v>
      </c>
      <c r="C28" s="14">
        <f>SUM(C29:C30)</f>
        <v>19781</v>
      </c>
      <c r="D28" s="9">
        <f>SUM(D29:D30)</f>
        <v>74.06</v>
      </c>
      <c r="E28" s="15"/>
    </row>
    <row r="29" ht="21" customHeight="1" spans="1:5">
      <c r="A29" s="13">
        <v>1</v>
      </c>
      <c r="B29" s="13" t="s">
        <v>38</v>
      </c>
      <c r="C29" s="17">
        <v>18485</v>
      </c>
      <c r="D29" s="18">
        <f>ROUND(762/203532*C29,2)</f>
        <v>69.21</v>
      </c>
      <c r="E29" s="15"/>
    </row>
    <row r="30" ht="30" customHeight="1" spans="1:5">
      <c r="A30" s="13">
        <v>2</v>
      </c>
      <c r="B30" s="13" t="s">
        <v>20</v>
      </c>
      <c r="C30" s="17">
        <v>1296</v>
      </c>
      <c r="D30" s="18">
        <f>ROUND(762/203532*C30,2)</f>
        <v>4.85</v>
      </c>
      <c r="E30" s="15" t="s">
        <v>39</v>
      </c>
    </row>
    <row r="31" ht="21" customHeight="1" spans="1:5">
      <c r="A31" s="9" t="s">
        <v>40</v>
      </c>
      <c r="B31" s="9" t="s">
        <v>41</v>
      </c>
      <c r="C31" s="14">
        <f>C32</f>
        <v>2656</v>
      </c>
      <c r="D31" s="9">
        <f>D32</f>
        <v>9.94</v>
      </c>
      <c r="E31" s="15"/>
    </row>
    <row r="32" ht="15" customHeight="1" spans="1:5">
      <c r="A32" s="13">
        <v>1</v>
      </c>
      <c r="B32" s="13" t="s">
        <v>20</v>
      </c>
      <c r="C32" s="17">
        <v>2656</v>
      </c>
      <c r="D32" s="18">
        <f>ROUND(762/203532*C32,2)</f>
        <v>9.94</v>
      </c>
      <c r="E32" s="20" t="s">
        <v>42</v>
      </c>
    </row>
    <row r="33" ht="21" customHeight="1" spans="1:5">
      <c r="A33" s="9" t="s">
        <v>43</v>
      </c>
      <c r="B33" s="9" t="s">
        <v>44</v>
      </c>
      <c r="C33" s="14">
        <f>C34</f>
        <v>7065</v>
      </c>
      <c r="D33" s="9">
        <f>D34</f>
        <v>26.45</v>
      </c>
      <c r="E33" s="15"/>
    </row>
    <row r="34" ht="45" customHeight="1" spans="1:5">
      <c r="A34" s="13">
        <v>1</v>
      </c>
      <c r="B34" s="13" t="s">
        <v>20</v>
      </c>
      <c r="C34" s="17">
        <v>7065</v>
      </c>
      <c r="D34" s="18">
        <f>ROUND(762/203532*C34,2)</f>
        <v>26.45</v>
      </c>
      <c r="E34" s="20" t="s">
        <v>45</v>
      </c>
    </row>
    <row r="35" ht="21" customHeight="1" spans="1:5">
      <c r="A35" s="9" t="s">
        <v>46</v>
      </c>
      <c r="B35" s="9" t="s">
        <v>47</v>
      </c>
      <c r="C35" s="14">
        <f>SUM(C36:C38)</f>
        <v>8168</v>
      </c>
      <c r="D35" s="9">
        <f>SUM(D36:D38)</f>
        <v>30.58</v>
      </c>
      <c r="E35" s="15"/>
    </row>
    <row r="36" ht="21" customHeight="1" spans="1:5">
      <c r="A36" s="13">
        <v>1</v>
      </c>
      <c r="B36" s="13" t="s">
        <v>48</v>
      </c>
      <c r="C36" s="17">
        <v>904</v>
      </c>
      <c r="D36" s="18">
        <f>ROUND(762/203532*C36,2)</f>
        <v>3.38</v>
      </c>
      <c r="E36" s="15"/>
    </row>
    <row r="37" ht="21" customHeight="1" spans="1:5">
      <c r="A37" s="13">
        <v>2</v>
      </c>
      <c r="B37" s="13" t="s">
        <v>49</v>
      </c>
      <c r="C37" s="17">
        <v>5067</v>
      </c>
      <c r="D37" s="18">
        <f>ROUND(762/203532*C37,2)</f>
        <v>18.97</v>
      </c>
      <c r="E37" s="15"/>
    </row>
    <row r="38" ht="15" customHeight="1" spans="1:5">
      <c r="A38" s="13">
        <v>3</v>
      </c>
      <c r="B38" s="13" t="s">
        <v>20</v>
      </c>
      <c r="C38" s="17">
        <v>2197</v>
      </c>
      <c r="D38" s="18">
        <f>ROUND(762/203532*C38,2)</f>
        <v>8.23</v>
      </c>
      <c r="E38" s="15" t="s">
        <v>50</v>
      </c>
    </row>
    <row r="39" ht="21" customHeight="1" spans="1:5">
      <c r="A39" s="9" t="s">
        <v>51</v>
      </c>
      <c r="B39" s="9" t="s">
        <v>52</v>
      </c>
      <c r="C39" s="14">
        <f>C40</f>
        <v>12579</v>
      </c>
      <c r="D39" s="9">
        <f>D40</f>
        <v>47.09</v>
      </c>
      <c r="E39" s="15"/>
    </row>
    <row r="40" ht="82" customHeight="1" spans="1:5">
      <c r="A40" s="13">
        <v>1</v>
      </c>
      <c r="B40" s="13" t="s">
        <v>20</v>
      </c>
      <c r="C40" s="17">
        <v>12579</v>
      </c>
      <c r="D40" s="18">
        <f>ROUND(762/203532*C40,2)</f>
        <v>47.09</v>
      </c>
      <c r="E40" s="20" t="s">
        <v>53</v>
      </c>
    </row>
    <row r="41" ht="21" customHeight="1" spans="1:5">
      <c r="A41" s="9" t="s">
        <v>54</v>
      </c>
      <c r="B41" s="9" t="s">
        <v>55</v>
      </c>
      <c r="C41" s="14">
        <f>SUM(C42:C44)</f>
        <v>4200</v>
      </c>
      <c r="D41" s="9">
        <f>SUM(D42:D44)</f>
        <v>15.73</v>
      </c>
      <c r="E41" s="15"/>
    </row>
    <row r="42" ht="21" customHeight="1" spans="1:5">
      <c r="A42" s="13">
        <v>1</v>
      </c>
      <c r="B42" s="13" t="s">
        <v>56</v>
      </c>
      <c r="C42" s="17">
        <v>151</v>
      </c>
      <c r="D42" s="18">
        <f>ROUND(762/203532*C42,2)</f>
        <v>0.57</v>
      </c>
      <c r="E42" s="15"/>
    </row>
    <row r="43" ht="21" customHeight="1" spans="1:5">
      <c r="A43" s="13">
        <v>2</v>
      </c>
      <c r="B43" s="13" t="s">
        <v>57</v>
      </c>
      <c r="C43" s="17">
        <v>3042</v>
      </c>
      <c r="D43" s="18">
        <f>ROUND(762/203532*C43,2)</f>
        <v>11.39</v>
      </c>
      <c r="E43" s="15"/>
    </row>
    <row r="44" ht="22" customHeight="1" spans="1:5">
      <c r="A44" s="13">
        <v>3</v>
      </c>
      <c r="B44" s="13" t="s">
        <v>20</v>
      </c>
      <c r="C44" s="17">
        <v>1007</v>
      </c>
      <c r="D44" s="18">
        <f>ROUND(762/203532*C44,2)</f>
        <v>3.77</v>
      </c>
      <c r="E44" s="15" t="s">
        <v>58</v>
      </c>
    </row>
    <row r="45" ht="21" customHeight="1" spans="1:5">
      <c r="A45" s="9" t="s">
        <v>59</v>
      </c>
      <c r="B45" s="9" t="s">
        <v>60</v>
      </c>
      <c r="C45" s="14">
        <f>SUM(C46:C47)</f>
        <v>19042</v>
      </c>
      <c r="D45" s="9">
        <f>SUM(D46:D47)</f>
        <v>71.29</v>
      </c>
      <c r="E45" s="15"/>
    </row>
    <row r="46" ht="21" customHeight="1" spans="1:5">
      <c r="A46" s="13">
        <v>1</v>
      </c>
      <c r="B46" s="13" t="s">
        <v>61</v>
      </c>
      <c r="C46" s="17">
        <v>1454</v>
      </c>
      <c r="D46" s="18">
        <f>ROUND(762/203532*C46,2)</f>
        <v>5.44</v>
      </c>
      <c r="E46" s="15"/>
    </row>
    <row r="47" ht="75" customHeight="1" spans="1:5">
      <c r="A47" s="13">
        <v>2</v>
      </c>
      <c r="B47" s="13" t="s">
        <v>20</v>
      </c>
      <c r="C47" s="17">
        <v>17588</v>
      </c>
      <c r="D47" s="18">
        <f>ROUND(762/203532*C47,2)</f>
        <v>65.85</v>
      </c>
      <c r="E47" s="15" t="s">
        <v>62</v>
      </c>
    </row>
    <row r="48" ht="21" customHeight="1" spans="1:5">
      <c r="A48" s="9" t="s">
        <v>63</v>
      </c>
      <c r="B48" s="9" t="s">
        <v>64</v>
      </c>
      <c r="C48" s="14">
        <f>SUM(C49:C51)</f>
        <v>5932</v>
      </c>
      <c r="D48" s="9">
        <f>SUM(D49:D51)</f>
        <v>22.21</v>
      </c>
      <c r="E48" s="15"/>
    </row>
    <row r="49" ht="21" customHeight="1" spans="1:5">
      <c r="A49" s="13">
        <v>1</v>
      </c>
      <c r="B49" s="13" t="s">
        <v>65</v>
      </c>
      <c r="C49" s="17">
        <v>582</v>
      </c>
      <c r="D49" s="18">
        <f>ROUND(762/203532*C49,2)</f>
        <v>2.18</v>
      </c>
      <c r="E49" s="15"/>
    </row>
    <row r="50" ht="21" customHeight="1" spans="1:5">
      <c r="A50" s="13">
        <v>2</v>
      </c>
      <c r="B50" s="13" t="s">
        <v>66</v>
      </c>
      <c r="C50" s="17">
        <v>323</v>
      </c>
      <c r="D50" s="18">
        <f>ROUND(762/203532*C50,2)</f>
        <v>1.21</v>
      </c>
      <c r="E50" s="15"/>
    </row>
    <row r="51" ht="21" customHeight="1" spans="1:5">
      <c r="A51" s="13">
        <v>3</v>
      </c>
      <c r="B51" s="13" t="s">
        <v>20</v>
      </c>
      <c r="C51" s="17">
        <v>5027</v>
      </c>
      <c r="D51" s="18">
        <f>ROUND(762/203532*C51,2)</f>
        <v>18.82</v>
      </c>
      <c r="E51" s="15" t="s">
        <v>67</v>
      </c>
    </row>
    <row r="52" ht="21" customHeight="1" spans="1:5">
      <c r="A52" s="9" t="s">
        <v>68</v>
      </c>
      <c r="B52" s="9" t="s">
        <v>69</v>
      </c>
      <c r="C52" s="14">
        <f>SUM(C53:C54)</f>
        <v>7660</v>
      </c>
      <c r="D52" s="9">
        <f>SUM(D53:D54)</f>
        <v>28.68</v>
      </c>
      <c r="E52" s="15"/>
    </row>
    <row r="53" ht="21" customHeight="1" spans="1:5">
      <c r="A53" s="13">
        <v>1</v>
      </c>
      <c r="B53" s="13" t="s">
        <v>70</v>
      </c>
      <c r="C53" s="17">
        <v>3152</v>
      </c>
      <c r="D53" s="18">
        <f>ROUND(762/203532*C53,2)</f>
        <v>11.8</v>
      </c>
      <c r="E53" s="15"/>
    </row>
    <row r="54" ht="21" customHeight="1" spans="1:5">
      <c r="A54" s="13">
        <v>2</v>
      </c>
      <c r="B54" s="13" t="s">
        <v>71</v>
      </c>
      <c r="C54" s="17">
        <v>4508</v>
      </c>
      <c r="D54" s="18">
        <f>ROUND(762/203532*C54,2)</f>
        <v>16.88</v>
      </c>
      <c r="E54" s="15"/>
    </row>
    <row r="55" ht="21" customHeight="1" spans="1:5">
      <c r="A55" s="9" t="s">
        <v>72</v>
      </c>
      <c r="B55" s="9" t="s">
        <v>73</v>
      </c>
      <c r="C55" s="14">
        <f>SUM(C56:C57)</f>
        <v>1328</v>
      </c>
      <c r="D55" s="9">
        <f>SUM(D56:D57)</f>
        <v>4.97</v>
      </c>
      <c r="E55" s="15"/>
    </row>
    <row r="56" ht="21" customHeight="1" spans="1:5">
      <c r="A56" s="13">
        <v>1</v>
      </c>
      <c r="B56" s="13" t="s">
        <v>74</v>
      </c>
      <c r="C56" s="17">
        <v>76</v>
      </c>
      <c r="D56" s="18">
        <f>ROUND(762/203532*C56,2)</f>
        <v>0.28</v>
      </c>
      <c r="E56" s="15"/>
    </row>
    <row r="57" ht="30" customHeight="1" spans="1:5">
      <c r="A57" s="13">
        <v>2</v>
      </c>
      <c r="B57" s="13" t="s">
        <v>20</v>
      </c>
      <c r="C57" s="17">
        <v>1252</v>
      </c>
      <c r="D57" s="18">
        <f>ROUND(762/203532*C57,2)</f>
        <v>4.69</v>
      </c>
      <c r="E57" s="15" t="s">
        <v>75</v>
      </c>
    </row>
    <row r="58" ht="21" customHeight="1" spans="1:5">
      <c r="A58" s="9" t="s">
        <v>76</v>
      </c>
      <c r="B58" s="9" t="s">
        <v>77</v>
      </c>
      <c r="C58" s="14">
        <f>SUM(C59:C63)</f>
        <v>25217</v>
      </c>
      <c r="D58" s="9">
        <f>SUM(D59:D63)</f>
        <v>94.42</v>
      </c>
      <c r="E58" s="15"/>
    </row>
    <row r="59" ht="21" customHeight="1" spans="1:5">
      <c r="A59" s="13">
        <v>1</v>
      </c>
      <c r="B59" s="13" t="s">
        <v>78</v>
      </c>
      <c r="C59" s="17">
        <v>3761</v>
      </c>
      <c r="D59" s="18">
        <f>ROUND(762/203532*C59,2)</f>
        <v>14.08</v>
      </c>
      <c r="E59" s="15"/>
    </row>
    <row r="60" ht="21" customHeight="1" spans="1:5">
      <c r="A60" s="13">
        <v>2</v>
      </c>
      <c r="B60" s="13" t="s">
        <v>79</v>
      </c>
      <c r="C60" s="17">
        <v>340</v>
      </c>
      <c r="D60" s="18">
        <f>ROUND(762/203532*C60,2)</f>
        <v>1.27</v>
      </c>
      <c r="E60" s="15"/>
    </row>
    <row r="61" ht="21" customHeight="1" spans="1:5">
      <c r="A61" s="13">
        <v>3</v>
      </c>
      <c r="B61" s="13" t="s">
        <v>80</v>
      </c>
      <c r="C61" s="17">
        <v>3180</v>
      </c>
      <c r="D61" s="18">
        <f>ROUND(762/203532*C61,2)</f>
        <v>11.91</v>
      </c>
      <c r="E61" s="15"/>
    </row>
    <row r="62" ht="21" customHeight="1" spans="1:5">
      <c r="A62" s="13">
        <v>4</v>
      </c>
      <c r="B62" s="13" t="s">
        <v>81</v>
      </c>
      <c r="C62" s="17">
        <v>2400</v>
      </c>
      <c r="D62" s="18">
        <v>9</v>
      </c>
      <c r="E62" s="15"/>
    </row>
    <row r="63" ht="21" customHeight="1" spans="1:5">
      <c r="A63" s="13">
        <v>5</v>
      </c>
      <c r="B63" s="13" t="s">
        <v>82</v>
      </c>
      <c r="C63" s="17">
        <v>15536</v>
      </c>
      <c r="D63" s="18">
        <f>ROUND(762/203532*C63,2)</f>
        <v>58.16</v>
      </c>
      <c r="E63" s="15"/>
    </row>
  </sheetData>
  <mergeCells count="1">
    <mergeCell ref="A2:E2"/>
  </mergeCells>
  <pageMargins left="1.02361111111111" right="0.751388888888889" top="1" bottom="1" header="0.511805555555556" footer="0.511805555555556"/>
  <pageSetup paperSize="9" orientation="portrait" horizontalDpi="600"/>
  <headerFooter>
    <oddFooter>&amp;C&amp;"宋体,常规"&amp;11第 &amp;"宋体,常规"&amp;11&amp;P&amp;"宋体,常规"&amp;11 页，共 &amp;"宋体,常规"&amp;11&amp;N&amp;"宋体,常规"&amp;11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詹斯钦</cp:lastModifiedBy>
  <cp:revision>0</cp:revision>
  <dcterms:created xsi:type="dcterms:W3CDTF">2021-11-20T03:25:00Z</dcterms:created>
  <dcterms:modified xsi:type="dcterms:W3CDTF">2022-12-19T02:11:25Z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