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195"/>
  </bookViews>
  <sheets>
    <sheet name="城镇老旧小区改造省级补助资金分配" sheetId="1" r:id="rId1"/>
    <sheet name="城市水环境治理省级补助资金分配" sheetId="2" r:id="rId2"/>
  </sheets>
  <definedNames>
    <definedName name="_xlnm.Print_Titles" localSheetId="1">城市水环境治理省级补助资金分配!$1:$6</definedName>
  </definedNames>
  <calcPr calcId="144525"/>
</workbook>
</file>

<file path=xl/sharedStrings.xml><?xml version="1.0" encoding="utf-8"?>
<sst xmlns="http://schemas.openxmlformats.org/spreadsheetml/2006/main" count="78" uniqueCount="69">
  <si>
    <t>附件3</t>
  </si>
  <si>
    <t>2023年省住房城乡建设厅主管的列为一般债专项资金结构表（城镇老旧小区改造）</t>
  </si>
  <si>
    <t>序号</t>
  </si>
  <si>
    <t>地市</t>
  </si>
  <si>
    <t>合计</t>
  </si>
  <si>
    <t>一般债券</t>
  </si>
  <si>
    <t>小计</t>
  </si>
  <si>
    <t>2022年城镇老旧小区改造一般债券（一期）</t>
  </si>
  <si>
    <t>剩余债券
（名称待定）</t>
  </si>
  <si>
    <t>总计</t>
  </si>
  <si>
    <t>汕头市（不含省直管县）</t>
  </si>
  <si>
    <t>韶关市仁化县</t>
  </si>
  <si>
    <t>韶关市（不含省直管县）</t>
  </si>
  <si>
    <t>河源市连平县</t>
  </si>
  <si>
    <t>梅州市丰顺县</t>
  </si>
  <si>
    <t>梅州市（不含省直管县）</t>
  </si>
  <si>
    <t>惠州市博罗县</t>
  </si>
  <si>
    <t>惠州市（不含省直管县）</t>
  </si>
  <si>
    <t>汕尾市</t>
  </si>
  <si>
    <t>江门市（不含省直管县）</t>
  </si>
  <si>
    <t>阳江市</t>
  </si>
  <si>
    <t>湛江市廉江市</t>
  </si>
  <si>
    <t>湛江市（不含省直管县）</t>
  </si>
  <si>
    <t>茂名市（不含省直管县）</t>
  </si>
  <si>
    <t>肇庆市广宁县</t>
  </si>
  <si>
    <t>清远市（不含省直管县）</t>
  </si>
  <si>
    <t>潮州市</t>
  </si>
  <si>
    <t>揭阳市普宁市</t>
  </si>
  <si>
    <t>揭阳市（不含省直管县）</t>
  </si>
  <si>
    <t>云浮市新兴县</t>
  </si>
  <si>
    <t>2023年省住房城乡建设厅主管的列为一般债专项资金结构表（城市水环境治理）</t>
  </si>
  <si>
    <t>单位：万元</t>
  </si>
  <si>
    <t>地区</t>
  </si>
  <si>
    <t>其他</t>
  </si>
  <si>
    <t>2022年城市水环境治理一般债券（一期）</t>
  </si>
  <si>
    <t>汕头市</t>
  </si>
  <si>
    <t>韶关市</t>
  </si>
  <si>
    <t>南雄市</t>
  </si>
  <si>
    <t>乳源县</t>
  </si>
  <si>
    <t>河源市</t>
  </si>
  <si>
    <t>紫金县</t>
  </si>
  <si>
    <t>龙川县</t>
  </si>
  <si>
    <t>连平县</t>
  </si>
  <si>
    <t>梅州市</t>
  </si>
  <si>
    <t>兴宁市</t>
  </si>
  <si>
    <t>五华县</t>
  </si>
  <si>
    <t>丰顺县</t>
  </si>
  <si>
    <t>惠州市</t>
  </si>
  <si>
    <t>陆丰市</t>
  </si>
  <si>
    <t>江门市</t>
  </si>
  <si>
    <t>阳春市</t>
  </si>
  <si>
    <t>湛江市</t>
  </si>
  <si>
    <t>廉江市</t>
  </si>
  <si>
    <t>雷州市</t>
  </si>
  <si>
    <t>茂名市</t>
  </si>
  <si>
    <t>高州市</t>
  </si>
  <si>
    <t>化州市</t>
  </si>
  <si>
    <t>肇庆市</t>
  </si>
  <si>
    <t>清远市</t>
  </si>
  <si>
    <t>英德市</t>
  </si>
  <si>
    <t>连南县</t>
  </si>
  <si>
    <t>揭阳市</t>
  </si>
  <si>
    <t>普宁市</t>
  </si>
  <si>
    <t>揭西县</t>
  </si>
  <si>
    <t>惠来县</t>
  </si>
  <si>
    <t>云浮市</t>
  </si>
  <si>
    <t>罗定市</t>
  </si>
  <si>
    <t>新兴县</t>
  </si>
  <si>
    <t>佛山市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</si>
</sst>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8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7"/>
  <sheetViews>
    <sheetView tabSelected="1" workbookViewId="0">
      <pane ySplit="7" topLeftCell="A14" activePane="bottomLeft" state="frozen"/>
      <selection/>
      <selection pane="bottomLeft" activeCell="J14" sqref="J14"/>
    </sheetView>
  </sheetViews>
  <sheetFormatPr defaultColWidth="9" defaultRowHeight="13.5" outlineLevelCol="5"/>
  <cols>
    <col min="1" max="1" width="5.125" style="2" customWidth="1"/>
    <col min="2" max="2" width="18.625" style="2" customWidth="1"/>
    <col min="3" max="3" width="9" style="2" customWidth="1"/>
    <col min="4" max="4" width="7" style="2" customWidth="1"/>
    <col min="5" max="5" width="13.125" style="2" customWidth="1"/>
    <col min="6" max="6" width="11.875" style="2" customWidth="1"/>
    <col min="7" max="16384" width="9" style="2"/>
  </cols>
  <sheetData>
    <row r="1" spans="1:1">
      <c r="A1" s="4" t="s">
        <v>0</v>
      </c>
    </row>
    <row r="2" s="1" customFormat="1" ht="44" customHeight="1" spans="1:6">
      <c r="A2" s="19"/>
      <c r="B2" s="5" t="s">
        <v>1</v>
      </c>
      <c r="C2" s="5"/>
      <c r="D2" s="5"/>
      <c r="E2" s="5"/>
      <c r="F2" s="5"/>
    </row>
    <row r="3" s="1" customFormat="1"/>
    <row r="4" s="1" customFormat="1" ht="23" customHeight="1" spans="1:6">
      <c r="A4" s="8" t="s">
        <v>2</v>
      </c>
      <c r="B4" s="8" t="s">
        <v>3</v>
      </c>
      <c r="C4" s="8" t="s">
        <v>4</v>
      </c>
      <c r="D4" s="8"/>
      <c r="E4" s="8"/>
      <c r="F4" s="8"/>
    </row>
    <row r="5" s="1" customFormat="1" ht="23" customHeight="1" spans="1:6">
      <c r="A5" s="8"/>
      <c r="B5" s="8"/>
      <c r="C5" s="8"/>
      <c r="D5" s="8" t="s">
        <v>5</v>
      </c>
      <c r="E5" s="8"/>
      <c r="F5" s="8"/>
    </row>
    <row r="6" s="1" customFormat="1" ht="40.5" spans="1:6">
      <c r="A6" s="8"/>
      <c r="B6" s="8"/>
      <c r="C6" s="8"/>
      <c r="D6" s="8" t="s">
        <v>6</v>
      </c>
      <c r="E6" s="10" t="s">
        <v>7</v>
      </c>
      <c r="F6" s="11" t="s">
        <v>8</v>
      </c>
    </row>
    <row r="7" s="1" customFormat="1" ht="23" customHeight="1" spans="1:6">
      <c r="A7" s="12"/>
      <c r="B7" s="8" t="s">
        <v>9</v>
      </c>
      <c r="C7" s="8">
        <f>SUM(C8:C27)</f>
        <v>18616</v>
      </c>
      <c r="D7" s="8">
        <f>E7+F7</f>
        <v>18616</v>
      </c>
      <c r="E7" s="9">
        <f>SUM(E8:E27)</f>
        <v>6200</v>
      </c>
      <c r="F7" s="9">
        <f>C7-E7</f>
        <v>12416</v>
      </c>
    </row>
    <row r="8" ht="27" spans="1:6">
      <c r="A8" s="16">
        <v>1</v>
      </c>
      <c r="B8" s="20" t="s">
        <v>10</v>
      </c>
      <c r="C8" s="20">
        <v>2322</v>
      </c>
      <c r="D8" s="16">
        <f t="shared" ref="D8:D28" si="0">E8+F8</f>
        <v>2322</v>
      </c>
      <c r="E8" s="15">
        <f>ROUND(6200/$C$7*C8,2)</f>
        <v>773.33</v>
      </c>
      <c r="F8" s="15">
        <f t="shared" ref="F8:F28" si="1">C8-E8</f>
        <v>1548.67</v>
      </c>
    </row>
    <row r="9" ht="23" customHeight="1" spans="1:6">
      <c r="A9" s="16">
        <v>2</v>
      </c>
      <c r="B9" s="20" t="s">
        <v>11</v>
      </c>
      <c r="C9" s="20">
        <v>896</v>
      </c>
      <c r="D9" s="16">
        <f t="shared" si="0"/>
        <v>896</v>
      </c>
      <c r="E9" s="15">
        <f t="shared" ref="E9:E27" si="2">ROUND(6200/$C$7*C9,2)</f>
        <v>298.41</v>
      </c>
      <c r="F9" s="15">
        <f t="shared" si="1"/>
        <v>597.59</v>
      </c>
    </row>
    <row r="10" ht="27" spans="1:6">
      <c r="A10" s="16">
        <v>3</v>
      </c>
      <c r="B10" s="20" t="s">
        <v>12</v>
      </c>
      <c r="C10" s="20">
        <v>124</v>
      </c>
      <c r="D10" s="16">
        <f t="shared" si="0"/>
        <v>124</v>
      </c>
      <c r="E10" s="15">
        <f t="shared" si="2"/>
        <v>41.3</v>
      </c>
      <c r="F10" s="15">
        <f t="shared" si="1"/>
        <v>82.7</v>
      </c>
    </row>
    <row r="11" ht="23" customHeight="1" spans="1:6">
      <c r="A11" s="16">
        <v>4</v>
      </c>
      <c r="B11" s="20" t="s">
        <v>13</v>
      </c>
      <c r="C11" s="20">
        <v>294</v>
      </c>
      <c r="D11" s="16">
        <f t="shared" si="0"/>
        <v>294</v>
      </c>
      <c r="E11" s="15">
        <f t="shared" si="2"/>
        <v>97.92</v>
      </c>
      <c r="F11" s="15">
        <f t="shared" si="1"/>
        <v>196.08</v>
      </c>
    </row>
    <row r="12" ht="23" customHeight="1" spans="1:6">
      <c r="A12" s="16">
        <v>5</v>
      </c>
      <c r="B12" s="20" t="s">
        <v>14</v>
      </c>
      <c r="C12" s="20">
        <v>417</v>
      </c>
      <c r="D12" s="16">
        <f t="shared" si="0"/>
        <v>417</v>
      </c>
      <c r="E12" s="15">
        <f t="shared" si="2"/>
        <v>138.88</v>
      </c>
      <c r="F12" s="15">
        <f t="shared" si="1"/>
        <v>278.12</v>
      </c>
    </row>
    <row r="13" ht="27" spans="1:6">
      <c r="A13" s="16">
        <v>6</v>
      </c>
      <c r="B13" s="20" t="s">
        <v>15</v>
      </c>
      <c r="C13" s="20">
        <v>300</v>
      </c>
      <c r="D13" s="16">
        <f t="shared" si="0"/>
        <v>300</v>
      </c>
      <c r="E13" s="15">
        <f t="shared" si="2"/>
        <v>99.91</v>
      </c>
      <c r="F13" s="15">
        <f t="shared" si="1"/>
        <v>200.09</v>
      </c>
    </row>
    <row r="14" ht="23" customHeight="1" spans="1:6">
      <c r="A14" s="16">
        <v>7</v>
      </c>
      <c r="B14" s="20" t="s">
        <v>16</v>
      </c>
      <c r="C14" s="20">
        <v>2225</v>
      </c>
      <c r="D14" s="16">
        <f t="shared" si="0"/>
        <v>2225</v>
      </c>
      <c r="E14" s="15">
        <f t="shared" si="2"/>
        <v>741.03</v>
      </c>
      <c r="F14" s="15">
        <f t="shared" si="1"/>
        <v>1483.97</v>
      </c>
    </row>
    <row r="15" ht="27" spans="1:6">
      <c r="A15" s="16">
        <v>8</v>
      </c>
      <c r="B15" s="20" t="s">
        <v>17</v>
      </c>
      <c r="C15" s="20">
        <v>719</v>
      </c>
      <c r="D15" s="16">
        <f t="shared" si="0"/>
        <v>719</v>
      </c>
      <c r="E15" s="15">
        <f t="shared" si="2"/>
        <v>239.46</v>
      </c>
      <c r="F15" s="15">
        <f t="shared" si="1"/>
        <v>479.54</v>
      </c>
    </row>
    <row r="16" ht="23" customHeight="1" spans="1:6">
      <c r="A16" s="16">
        <v>9</v>
      </c>
      <c r="B16" s="20" t="s">
        <v>18</v>
      </c>
      <c r="C16" s="20">
        <v>1193</v>
      </c>
      <c r="D16" s="16">
        <f t="shared" si="0"/>
        <v>1193</v>
      </c>
      <c r="E16" s="15">
        <f t="shared" si="2"/>
        <v>397.32</v>
      </c>
      <c r="F16" s="15">
        <f t="shared" si="1"/>
        <v>795.68</v>
      </c>
    </row>
    <row r="17" ht="27" spans="1:6">
      <c r="A17" s="16">
        <v>10</v>
      </c>
      <c r="B17" s="20" t="s">
        <v>19</v>
      </c>
      <c r="C17" s="20">
        <v>1580</v>
      </c>
      <c r="D17" s="16">
        <f t="shared" si="0"/>
        <v>1580</v>
      </c>
      <c r="E17" s="15">
        <f t="shared" si="2"/>
        <v>526.21</v>
      </c>
      <c r="F17" s="15">
        <f t="shared" si="1"/>
        <v>1053.79</v>
      </c>
    </row>
    <row r="18" ht="23" customHeight="1" spans="1:6">
      <c r="A18" s="16">
        <v>11</v>
      </c>
      <c r="B18" s="20" t="s">
        <v>20</v>
      </c>
      <c r="C18" s="20">
        <v>3000</v>
      </c>
      <c r="D18" s="16">
        <f t="shared" si="0"/>
        <v>3000</v>
      </c>
      <c r="E18" s="15">
        <f t="shared" si="2"/>
        <v>999.14</v>
      </c>
      <c r="F18" s="15">
        <f t="shared" si="1"/>
        <v>2000.86</v>
      </c>
    </row>
    <row r="19" ht="23" customHeight="1" spans="1:6">
      <c r="A19" s="16">
        <v>12</v>
      </c>
      <c r="B19" s="20" t="s">
        <v>21</v>
      </c>
      <c r="C19" s="20">
        <v>974</v>
      </c>
      <c r="D19" s="16">
        <f t="shared" si="0"/>
        <v>974</v>
      </c>
      <c r="E19" s="15">
        <f t="shared" si="2"/>
        <v>324.39</v>
      </c>
      <c r="F19" s="15">
        <f t="shared" si="1"/>
        <v>649.61</v>
      </c>
    </row>
    <row r="20" ht="27" spans="1:6">
      <c r="A20" s="16">
        <v>13</v>
      </c>
      <c r="B20" s="20" t="s">
        <v>22</v>
      </c>
      <c r="C20" s="20">
        <v>914</v>
      </c>
      <c r="D20" s="16">
        <f t="shared" si="0"/>
        <v>914</v>
      </c>
      <c r="E20" s="15">
        <f t="shared" si="2"/>
        <v>304.4</v>
      </c>
      <c r="F20" s="15">
        <f t="shared" si="1"/>
        <v>609.6</v>
      </c>
    </row>
    <row r="21" ht="27" spans="1:6">
      <c r="A21" s="16">
        <v>14</v>
      </c>
      <c r="B21" s="20" t="s">
        <v>23</v>
      </c>
      <c r="C21" s="20">
        <v>2413</v>
      </c>
      <c r="D21" s="16">
        <f t="shared" si="0"/>
        <v>2413</v>
      </c>
      <c r="E21" s="15">
        <f t="shared" si="2"/>
        <v>803.64</v>
      </c>
      <c r="F21" s="15">
        <f t="shared" si="1"/>
        <v>1609.36</v>
      </c>
    </row>
    <row r="22" ht="23" customHeight="1" spans="1:6">
      <c r="A22" s="16">
        <v>15</v>
      </c>
      <c r="B22" s="20" t="s">
        <v>24</v>
      </c>
      <c r="C22" s="20">
        <v>200</v>
      </c>
      <c r="D22" s="16">
        <f t="shared" si="0"/>
        <v>200</v>
      </c>
      <c r="E22" s="15">
        <f t="shared" si="2"/>
        <v>66.61</v>
      </c>
      <c r="F22" s="15">
        <f t="shared" si="1"/>
        <v>133.39</v>
      </c>
    </row>
    <row r="23" ht="27" spans="1:6">
      <c r="A23" s="16">
        <v>16</v>
      </c>
      <c r="B23" s="20" t="s">
        <v>25</v>
      </c>
      <c r="C23" s="20">
        <v>637</v>
      </c>
      <c r="D23" s="16">
        <f t="shared" si="0"/>
        <v>637</v>
      </c>
      <c r="E23" s="15">
        <f t="shared" si="2"/>
        <v>212.15</v>
      </c>
      <c r="F23" s="15">
        <f t="shared" si="1"/>
        <v>424.85</v>
      </c>
    </row>
    <row r="24" ht="23" customHeight="1" spans="1:6">
      <c r="A24" s="16">
        <v>17</v>
      </c>
      <c r="B24" s="20" t="s">
        <v>26</v>
      </c>
      <c r="C24" s="20">
        <v>43</v>
      </c>
      <c r="D24" s="16">
        <f t="shared" si="0"/>
        <v>43</v>
      </c>
      <c r="E24" s="15">
        <f t="shared" si="2"/>
        <v>14.32</v>
      </c>
      <c r="F24" s="15">
        <f t="shared" si="1"/>
        <v>28.68</v>
      </c>
    </row>
    <row r="25" ht="23" customHeight="1" spans="1:6">
      <c r="A25" s="16">
        <v>18</v>
      </c>
      <c r="B25" s="20" t="s">
        <v>27</v>
      </c>
      <c r="C25" s="20">
        <v>152</v>
      </c>
      <c r="D25" s="16">
        <f t="shared" si="0"/>
        <v>152</v>
      </c>
      <c r="E25" s="15">
        <f t="shared" si="2"/>
        <v>50.62</v>
      </c>
      <c r="F25" s="15">
        <f t="shared" si="1"/>
        <v>101.38</v>
      </c>
    </row>
    <row r="26" ht="27" spans="1:6">
      <c r="A26" s="16">
        <v>19</v>
      </c>
      <c r="B26" s="20" t="s">
        <v>28</v>
      </c>
      <c r="C26" s="20">
        <v>124</v>
      </c>
      <c r="D26" s="16">
        <f t="shared" si="0"/>
        <v>124</v>
      </c>
      <c r="E26" s="15">
        <f t="shared" si="2"/>
        <v>41.3</v>
      </c>
      <c r="F26" s="15">
        <f t="shared" si="1"/>
        <v>82.7</v>
      </c>
    </row>
    <row r="27" ht="23" customHeight="1" spans="1:6">
      <c r="A27" s="16">
        <v>20</v>
      </c>
      <c r="B27" s="20" t="s">
        <v>29</v>
      </c>
      <c r="C27" s="20">
        <v>89</v>
      </c>
      <c r="D27" s="16">
        <f t="shared" si="0"/>
        <v>89</v>
      </c>
      <c r="E27" s="15">
        <f>ROUND(6200/$C$7*C27,2)+0.02</f>
        <v>29.66</v>
      </c>
      <c r="F27" s="15">
        <f t="shared" si="1"/>
        <v>59.34</v>
      </c>
    </row>
  </sheetData>
  <mergeCells count="6">
    <mergeCell ref="B2:F2"/>
    <mergeCell ref="D4:F4"/>
    <mergeCell ref="D5:F5"/>
    <mergeCell ref="A4:A6"/>
    <mergeCell ref="B4:B6"/>
    <mergeCell ref="C4:C6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44"/>
  <sheetViews>
    <sheetView workbookViewId="0">
      <pane ySplit="7" topLeftCell="A38" activePane="bottomLeft" state="frozen"/>
      <selection/>
      <selection pane="bottomLeft" activeCell="A44" sqref="$A44:$XFD44"/>
    </sheetView>
  </sheetViews>
  <sheetFormatPr defaultColWidth="9" defaultRowHeight="13.5" outlineLevelCol="6"/>
  <cols>
    <col min="1" max="1" width="5.375" style="2" customWidth="1"/>
    <col min="2" max="2" width="7.25" style="2" customWidth="1"/>
    <col min="3" max="3" width="10.75" style="3" customWidth="1"/>
    <col min="4" max="4" width="10.375" style="2" customWidth="1"/>
    <col min="5" max="5" width="13.125" style="2" customWidth="1"/>
    <col min="6" max="6" width="12.625" style="2" customWidth="1"/>
    <col min="7" max="7" width="7.75" style="2" customWidth="1"/>
    <col min="8" max="16384" width="9" style="2"/>
  </cols>
  <sheetData>
    <row r="1" spans="1:1">
      <c r="A1" s="4"/>
    </row>
    <row r="2" s="1" customFormat="1" ht="42" customHeight="1" spans="1:7">
      <c r="A2" s="5" t="s">
        <v>30</v>
      </c>
      <c r="B2" s="5"/>
      <c r="C2" s="5"/>
      <c r="D2" s="5"/>
      <c r="E2" s="5"/>
      <c r="F2" s="5"/>
      <c r="G2" s="5"/>
    </row>
    <row r="3" s="1" customFormat="1" spans="3:7">
      <c r="C3" s="6"/>
      <c r="G3" s="7" t="s">
        <v>31</v>
      </c>
    </row>
    <row r="4" s="1" customFormat="1" ht="23" customHeight="1" spans="1:7">
      <c r="A4" s="8" t="s">
        <v>2</v>
      </c>
      <c r="B4" s="8" t="s">
        <v>32</v>
      </c>
      <c r="C4" s="9" t="s">
        <v>4</v>
      </c>
      <c r="D4" s="8"/>
      <c r="E4" s="8"/>
      <c r="F4" s="8"/>
      <c r="G4" s="8"/>
    </row>
    <row r="5" s="1" customFormat="1" ht="23" customHeight="1" spans="1:7">
      <c r="A5" s="8"/>
      <c r="B5" s="8"/>
      <c r="C5" s="9"/>
      <c r="D5" s="8" t="s">
        <v>5</v>
      </c>
      <c r="E5" s="8"/>
      <c r="F5" s="8"/>
      <c r="G5" s="8" t="s">
        <v>33</v>
      </c>
    </row>
    <row r="6" s="1" customFormat="1" ht="36" spans="1:7">
      <c r="A6" s="8"/>
      <c r="B6" s="8"/>
      <c r="C6" s="9"/>
      <c r="D6" s="8" t="s">
        <v>6</v>
      </c>
      <c r="E6" s="10" t="s">
        <v>34</v>
      </c>
      <c r="F6" s="11" t="s">
        <v>8</v>
      </c>
      <c r="G6" s="8"/>
    </row>
    <row r="7" s="1" customFormat="1" ht="23" customHeight="1" spans="1:7">
      <c r="A7" s="12"/>
      <c r="B7" s="8" t="s">
        <v>9</v>
      </c>
      <c r="C7" s="9">
        <f>SUM(C8:C44)</f>
        <v>27604</v>
      </c>
      <c r="D7" s="9">
        <f>SUM(D8:D44)</f>
        <v>27604</v>
      </c>
      <c r="E7" s="9">
        <f>SUM(E8:E44)</f>
        <v>2800.02</v>
      </c>
      <c r="F7" s="9">
        <f>SUM(F8:F44)</f>
        <v>24803.98</v>
      </c>
      <c r="G7" s="8"/>
    </row>
    <row r="8" spans="1:7">
      <c r="A8" s="13">
        <v>1</v>
      </c>
      <c r="B8" s="13" t="s">
        <v>35</v>
      </c>
      <c r="C8" s="14">
        <v>704.3</v>
      </c>
      <c r="D8" s="15">
        <f>E8+F8</f>
        <v>704.3</v>
      </c>
      <c r="E8" s="15">
        <f>ROUND(2800/$C$7*C8,2)</f>
        <v>71.44</v>
      </c>
      <c r="F8" s="15">
        <f>C8-E8</f>
        <v>632.86</v>
      </c>
      <c r="G8" s="16"/>
    </row>
    <row r="9" spans="1:7">
      <c r="A9" s="13">
        <v>2</v>
      </c>
      <c r="B9" s="13" t="s">
        <v>36</v>
      </c>
      <c r="C9" s="14">
        <v>1240</v>
      </c>
      <c r="D9" s="15">
        <f>E9+F9</f>
        <v>1240</v>
      </c>
      <c r="E9" s="15">
        <f>ROUND(2800/$C$7*C9,2)</f>
        <v>125.78</v>
      </c>
      <c r="F9" s="15">
        <f>C9-E9</f>
        <v>1114.22</v>
      </c>
      <c r="G9" s="16"/>
    </row>
    <row r="10" spans="1:7">
      <c r="A10" s="13">
        <v>3</v>
      </c>
      <c r="B10" s="13" t="s">
        <v>37</v>
      </c>
      <c r="C10" s="14">
        <v>100</v>
      </c>
      <c r="D10" s="15">
        <f t="shared" ref="D10:D26" si="0">E10+F10</f>
        <v>100</v>
      </c>
      <c r="E10" s="15">
        <f>ROUND(2800/$C$7*C10,2)</f>
        <v>10.14</v>
      </c>
      <c r="F10" s="15">
        <f>C10-E10</f>
        <v>89.86</v>
      </c>
      <c r="G10" s="16"/>
    </row>
    <row r="11" spans="1:7">
      <c r="A11" s="13">
        <v>4</v>
      </c>
      <c r="B11" s="13" t="s">
        <v>38</v>
      </c>
      <c r="C11" s="14">
        <v>20</v>
      </c>
      <c r="D11" s="15">
        <f t="shared" si="0"/>
        <v>20</v>
      </c>
      <c r="E11" s="15">
        <f>ROUND(2800/$C$7*C11,2)</f>
        <v>2.03</v>
      </c>
      <c r="F11" s="15">
        <f>C11-E11</f>
        <v>17.97</v>
      </c>
      <c r="G11" s="16"/>
    </row>
    <row r="12" spans="1:7">
      <c r="A12" s="13">
        <v>5</v>
      </c>
      <c r="B12" s="13" t="s">
        <v>39</v>
      </c>
      <c r="C12" s="14">
        <v>331</v>
      </c>
      <c r="D12" s="15">
        <f t="shared" si="0"/>
        <v>331</v>
      </c>
      <c r="E12" s="15">
        <f>ROUND(2800/$C$7*C12,2)</f>
        <v>33.57</v>
      </c>
      <c r="F12" s="15">
        <f>C12-E12</f>
        <v>297.43</v>
      </c>
      <c r="G12" s="16"/>
    </row>
    <row r="13" spans="1:7">
      <c r="A13" s="13">
        <v>6</v>
      </c>
      <c r="B13" s="13" t="s">
        <v>40</v>
      </c>
      <c r="C13" s="14">
        <v>72</v>
      </c>
      <c r="D13" s="15">
        <f t="shared" si="0"/>
        <v>72</v>
      </c>
      <c r="E13" s="15">
        <f>ROUND(2800/$C$7*C13,2)</f>
        <v>7.3</v>
      </c>
      <c r="F13" s="15">
        <f>C13-E13</f>
        <v>64.7</v>
      </c>
      <c r="G13" s="16"/>
    </row>
    <row r="14" spans="1:7">
      <c r="A14" s="13">
        <v>7</v>
      </c>
      <c r="B14" s="13" t="s">
        <v>41</v>
      </c>
      <c r="C14" s="14">
        <v>141</v>
      </c>
      <c r="D14" s="15">
        <f t="shared" si="0"/>
        <v>141</v>
      </c>
      <c r="E14" s="15">
        <f>ROUND(2800/$C$7*C14,2)</f>
        <v>14.3</v>
      </c>
      <c r="F14" s="15">
        <f>C14-E14</f>
        <v>126.7</v>
      </c>
      <c r="G14" s="16"/>
    </row>
    <row r="15" spans="1:7">
      <c r="A15" s="13">
        <v>8</v>
      </c>
      <c r="B15" s="13" t="s">
        <v>42</v>
      </c>
      <c r="C15" s="14">
        <v>96</v>
      </c>
      <c r="D15" s="15">
        <f t="shared" si="0"/>
        <v>96</v>
      </c>
      <c r="E15" s="15">
        <f>ROUND(2800/$C$7*C15,2)</f>
        <v>9.74</v>
      </c>
      <c r="F15" s="15">
        <f>C15-E15</f>
        <v>86.26</v>
      </c>
      <c r="G15" s="16"/>
    </row>
    <row r="16" spans="1:7">
      <c r="A16" s="13">
        <v>9</v>
      </c>
      <c r="B16" s="17" t="s">
        <v>43</v>
      </c>
      <c r="C16" s="14">
        <v>246.3</v>
      </c>
      <c r="D16" s="15">
        <f t="shared" si="0"/>
        <v>246.3</v>
      </c>
      <c r="E16" s="15">
        <f>ROUND(2800/$C$7*C16,2)</f>
        <v>24.98</v>
      </c>
      <c r="F16" s="15">
        <f>C16-E16</f>
        <v>221.32</v>
      </c>
      <c r="G16" s="16"/>
    </row>
    <row r="17" spans="1:7">
      <c r="A17" s="13">
        <v>10</v>
      </c>
      <c r="B17" s="17" t="s">
        <v>44</v>
      </c>
      <c r="C17" s="14">
        <v>610</v>
      </c>
      <c r="D17" s="15">
        <f t="shared" si="0"/>
        <v>610</v>
      </c>
      <c r="E17" s="15">
        <f>ROUND(2800/$C$7*C17,2)</f>
        <v>61.88</v>
      </c>
      <c r="F17" s="15">
        <f>C17-E17</f>
        <v>548.12</v>
      </c>
      <c r="G17" s="16"/>
    </row>
    <row r="18" ht="23" customHeight="1" spans="1:7">
      <c r="A18" s="13">
        <v>11</v>
      </c>
      <c r="B18" s="17" t="s">
        <v>45</v>
      </c>
      <c r="C18" s="14">
        <v>103</v>
      </c>
      <c r="D18" s="15">
        <f t="shared" si="0"/>
        <v>103</v>
      </c>
      <c r="E18" s="15">
        <f>ROUND(2800/$C$7*C18,2)</f>
        <v>10.45</v>
      </c>
      <c r="F18" s="15">
        <f>C18-E18</f>
        <v>92.55</v>
      </c>
      <c r="G18" s="16"/>
    </row>
    <row r="19" spans="1:7">
      <c r="A19" s="13">
        <v>12</v>
      </c>
      <c r="B19" s="17" t="s">
        <v>46</v>
      </c>
      <c r="C19" s="14">
        <v>355</v>
      </c>
      <c r="D19" s="15">
        <f t="shared" si="0"/>
        <v>355</v>
      </c>
      <c r="E19" s="15">
        <f>ROUND(2800/$C$7*C19,2)</f>
        <v>36.01</v>
      </c>
      <c r="F19" s="15">
        <f>C19-E19</f>
        <v>318.99</v>
      </c>
      <c r="G19" s="16"/>
    </row>
    <row r="20" spans="1:7">
      <c r="A20" s="13">
        <v>13</v>
      </c>
      <c r="B20" s="13" t="s">
        <v>47</v>
      </c>
      <c r="C20" s="14">
        <v>704.3</v>
      </c>
      <c r="D20" s="15">
        <f t="shared" si="0"/>
        <v>704.3</v>
      </c>
      <c r="E20" s="15">
        <f>ROUND(2800/$C$7*C20,2)</f>
        <v>71.44</v>
      </c>
      <c r="F20" s="15">
        <f>C20-E20</f>
        <v>632.86</v>
      </c>
      <c r="G20" s="16"/>
    </row>
    <row r="21" spans="1:7">
      <c r="A21" s="13">
        <v>14</v>
      </c>
      <c r="B21" s="13" t="s">
        <v>18</v>
      </c>
      <c r="C21" s="14">
        <v>408.4</v>
      </c>
      <c r="D21" s="15">
        <f t="shared" si="0"/>
        <v>408.4</v>
      </c>
      <c r="E21" s="15">
        <f>ROUND(2800/$C$7*C21,2)</f>
        <v>41.43</v>
      </c>
      <c r="F21" s="15">
        <f>C21-E21</f>
        <v>366.97</v>
      </c>
      <c r="G21" s="16"/>
    </row>
    <row r="22" spans="1:7">
      <c r="A22" s="13">
        <v>15</v>
      </c>
      <c r="B22" s="13" t="s">
        <v>48</v>
      </c>
      <c r="C22" s="14">
        <v>295.9</v>
      </c>
      <c r="D22" s="15">
        <f t="shared" si="0"/>
        <v>295.9</v>
      </c>
      <c r="E22" s="15">
        <f>ROUND(2800/$C$7*C22,2)</f>
        <v>30.01</v>
      </c>
      <c r="F22" s="15">
        <f>C22-E22</f>
        <v>265.89</v>
      </c>
      <c r="G22" s="16"/>
    </row>
    <row r="23" spans="1:7">
      <c r="A23" s="13">
        <v>16</v>
      </c>
      <c r="B23" s="13" t="s">
        <v>49</v>
      </c>
      <c r="C23" s="14">
        <v>4360</v>
      </c>
      <c r="D23" s="15">
        <f t="shared" si="0"/>
        <v>4360</v>
      </c>
      <c r="E23" s="15">
        <f>ROUND(2800/$C$7*C23,2)</f>
        <v>442.25</v>
      </c>
      <c r="F23" s="15">
        <f>C23-E23</f>
        <v>3917.75</v>
      </c>
      <c r="G23" s="16"/>
    </row>
    <row r="24" ht="16" customHeight="1" spans="1:7">
      <c r="A24" s="13">
        <v>17</v>
      </c>
      <c r="B24" s="13" t="s">
        <v>20</v>
      </c>
      <c r="C24" s="14">
        <v>710</v>
      </c>
      <c r="D24" s="15">
        <f>E24+F24</f>
        <v>710</v>
      </c>
      <c r="E24" s="15">
        <f>ROUND(2800/$C$7*C24,2)</f>
        <v>72.02</v>
      </c>
      <c r="F24" s="15">
        <f>C24-E24</f>
        <v>637.98</v>
      </c>
      <c r="G24" s="16"/>
    </row>
    <row r="25" ht="16" customHeight="1" spans="1:7">
      <c r="A25" s="13">
        <v>18</v>
      </c>
      <c r="B25" s="13" t="s">
        <v>50</v>
      </c>
      <c r="C25" s="14">
        <v>650</v>
      </c>
      <c r="D25" s="15">
        <f>E25+F25</f>
        <v>650</v>
      </c>
      <c r="E25" s="15">
        <f>ROUND(2800/$C$7*C25,2)</f>
        <v>65.93</v>
      </c>
      <c r="F25" s="15">
        <f>C25-E25</f>
        <v>584.07</v>
      </c>
      <c r="G25" s="16"/>
    </row>
    <row r="26" spans="1:7">
      <c r="A26" s="13">
        <v>19</v>
      </c>
      <c r="B26" s="13" t="s">
        <v>51</v>
      </c>
      <c r="C26" s="14">
        <v>1192.5</v>
      </c>
      <c r="D26" s="15">
        <f>E26+F26</f>
        <v>1192.5</v>
      </c>
      <c r="E26" s="15">
        <f>ROUND(2800/$C$7*C26,2)</f>
        <v>120.96</v>
      </c>
      <c r="F26" s="15">
        <f>C26-E26</f>
        <v>1071.54</v>
      </c>
      <c r="G26" s="16"/>
    </row>
    <row r="27" spans="1:7">
      <c r="A27" s="13">
        <v>20</v>
      </c>
      <c r="B27" s="13" t="s">
        <v>52</v>
      </c>
      <c r="C27" s="14">
        <v>610</v>
      </c>
      <c r="D27" s="15">
        <f>E27+F27</f>
        <v>610</v>
      </c>
      <c r="E27" s="15">
        <f>ROUND(2800/$C$7*C27,2)</f>
        <v>61.88</v>
      </c>
      <c r="F27" s="15">
        <f>C27-E27</f>
        <v>548.12</v>
      </c>
      <c r="G27" s="16"/>
    </row>
    <row r="28" spans="1:7">
      <c r="A28" s="13">
        <v>21</v>
      </c>
      <c r="B28" s="13" t="s">
        <v>53</v>
      </c>
      <c r="C28" s="14">
        <v>1830</v>
      </c>
      <c r="D28" s="15">
        <f>E28+F28</f>
        <v>1830</v>
      </c>
      <c r="E28" s="15">
        <f>ROUND(2800/$C$7*C28,2)</f>
        <v>185.63</v>
      </c>
      <c r="F28" s="15">
        <f>C28-E28</f>
        <v>1644.37</v>
      </c>
      <c r="G28" s="16"/>
    </row>
    <row r="29" spans="1:7">
      <c r="A29" s="18">
        <v>22</v>
      </c>
      <c r="B29" s="13" t="s">
        <v>54</v>
      </c>
      <c r="C29" s="14">
        <v>3928</v>
      </c>
      <c r="D29" s="15">
        <f>E29+F29</f>
        <v>3928</v>
      </c>
      <c r="E29" s="15">
        <f>ROUND(2800/$C$7*C29,2)</f>
        <v>398.44</v>
      </c>
      <c r="F29" s="15">
        <f>C29-E29</f>
        <v>3529.56</v>
      </c>
      <c r="G29" s="16"/>
    </row>
    <row r="30" spans="1:7">
      <c r="A30" s="13">
        <v>23</v>
      </c>
      <c r="B30" s="13" t="s">
        <v>55</v>
      </c>
      <c r="C30" s="14">
        <v>696.3</v>
      </c>
      <c r="D30" s="15">
        <f>E30+F30</f>
        <v>696.3</v>
      </c>
      <c r="E30" s="15">
        <f>ROUND(2800/$C$7*C30,2)</f>
        <v>70.63</v>
      </c>
      <c r="F30" s="15">
        <f>C30-E30</f>
        <v>625.67</v>
      </c>
      <c r="G30" s="16"/>
    </row>
    <row r="31" spans="1:7">
      <c r="A31" s="13">
        <v>24</v>
      </c>
      <c r="B31" s="13" t="s">
        <v>56</v>
      </c>
      <c r="C31" s="14">
        <v>910</v>
      </c>
      <c r="D31" s="15">
        <f>E31+F31</f>
        <v>910</v>
      </c>
      <c r="E31" s="15">
        <f>ROUND(2800/$C$7*C31,2)</f>
        <v>92.31</v>
      </c>
      <c r="F31" s="15">
        <f>C31-E31</f>
        <v>817.69</v>
      </c>
      <c r="G31" s="16"/>
    </row>
    <row r="32" spans="1:7">
      <c r="A32" s="13">
        <v>25</v>
      </c>
      <c r="B32" s="13" t="s">
        <v>57</v>
      </c>
      <c r="C32" s="14">
        <v>640</v>
      </c>
      <c r="D32" s="15">
        <f t="shared" ref="D32:D45" si="1">E32+F32</f>
        <v>640</v>
      </c>
      <c r="E32" s="15">
        <f t="shared" ref="E32:E44" si="2">ROUND(2800/$C$7*C32,2)</f>
        <v>64.92</v>
      </c>
      <c r="F32" s="15">
        <f t="shared" ref="F32:F44" si="3">C32-E32</f>
        <v>575.08</v>
      </c>
      <c r="G32" s="16"/>
    </row>
    <row r="33" ht="19" customHeight="1" spans="1:7">
      <c r="A33" s="13">
        <v>26</v>
      </c>
      <c r="B33" s="13" t="s">
        <v>58</v>
      </c>
      <c r="C33" s="14">
        <v>572</v>
      </c>
      <c r="D33" s="15">
        <f t="shared" si="1"/>
        <v>572</v>
      </c>
      <c r="E33" s="15">
        <f t="shared" si="2"/>
        <v>58.02</v>
      </c>
      <c r="F33" s="15">
        <f t="shared" si="3"/>
        <v>513.98</v>
      </c>
      <c r="G33" s="16"/>
    </row>
    <row r="34" ht="19" customHeight="1" spans="1:7">
      <c r="A34" s="13">
        <v>27</v>
      </c>
      <c r="B34" s="13" t="s">
        <v>59</v>
      </c>
      <c r="C34" s="14">
        <v>688</v>
      </c>
      <c r="D34" s="15">
        <f t="shared" si="1"/>
        <v>688</v>
      </c>
      <c r="E34" s="15">
        <f t="shared" si="2"/>
        <v>69.79</v>
      </c>
      <c r="F34" s="15">
        <f t="shared" si="3"/>
        <v>618.21</v>
      </c>
      <c r="G34" s="16"/>
    </row>
    <row r="35" ht="19" customHeight="1" spans="1:7">
      <c r="A35" s="13">
        <v>28</v>
      </c>
      <c r="B35" s="13" t="s">
        <v>60</v>
      </c>
      <c r="C35" s="14">
        <v>100</v>
      </c>
      <c r="D35" s="15">
        <f t="shared" si="1"/>
        <v>100</v>
      </c>
      <c r="E35" s="15">
        <f t="shared" si="2"/>
        <v>10.14</v>
      </c>
      <c r="F35" s="15">
        <f t="shared" si="3"/>
        <v>89.86</v>
      </c>
      <c r="G35" s="16"/>
    </row>
    <row r="36" spans="1:7">
      <c r="A36" s="13">
        <v>29</v>
      </c>
      <c r="B36" s="13" t="s">
        <v>26</v>
      </c>
      <c r="C36" s="14">
        <v>400</v>
      </c>
      <c r="D36" s="15">
        <f t="shared" si="1"/>
        <v>400</v>
      </c>
      <c r="E36" s="15">
        <f t="shared" si="2"/>
        <v>40.57</v>
      </c>
      <c r="F36" s="15">
        <f t="shared" si="3"/>
        <v>359.43</v>
      </c>
      <c r="G36" s="16"/>
    </row>
    <row r="37" spans="1:7">
      <c r="A37" s="13">
        <v>30</v>
      </c>
      <c r="B37" s="17" t="s">
        <v>61</v>
      </c>
      <c r="C37" s="14">
        <v>250.6</v>
      </c>
      <c r="D37" s="15">
        <f t="shared" si="1"/>
        <v>250.6</v>
      </c>
      <c r="E37" s="15">
        <f t="shared" si="2"/>
        <v>25.42</v>
      </c>
      <c r="F37" s="15">
        <f t="shared" si="3"/>
        <v>225.18</v>
      </c>
      <c r="G37" s="16"/>
    </row>
    <row r="38" spans="1:7">
      <c r="A38" s="13">
        <v>31</v>
      </c>
      <c r="B38" s="17" t="s">
        <v>62</v>
      </c>
      <c r="C38" s="14">
        <v>854.9</v>
      </c>
      <c r="D38" s="15">
        <f t="shared" si="1"/>
        <v>854.9</v>
      </c>
      <c r="E38" s="15">
        <f t="shared" si="2"/>
        <v>86.72</v>
      </c>
      <c r="F38" s="15">
        <f t="shared" si="3"/>
        <v>768.18</v>
      </c>
      <c r="G38" s="16"/>
    </row>
    <row r="39" spans="1:7">
      <c r="A39" s="13">
        <v>32</v>
      </c>
      <c r="B39" s="17" t="s">
        <v>63</v>
      </c>
      <c r="C39" s="14">
        <v>32.5</v>
      </c>
      <c r="D39" s="15">
        <f t="shared" si="1"/>
        <v>32.5</v>
      </c>
      <c r="E39" s="15">
        <f t="shared" si="2"/>
        <v>3.3</v>
      </c>
      <c r="F39" s="15">
        <f t="shared" si="3"/>
        <v>29.2</v>
      </c>
      <c r="G39" s="16"/>
    </row>
    <row r="40" spans="1:7">
      <c r="A40" s="13">
        <v>33</v>
      </c>
      <c r="B40" s="17" t="s">
        <v>64</v>
      </c>
      <c r="C40" s="14">
        <v>112</v>
      </c>
      <c r="D40" s="15">
        <f t="shared" si="1"/>
        <v>112</v>
      </c>
      <c r="E40" s="15">
        <f t="shared" si="2"/>
        <v>11.36</v>
      </c>
      <c r="F40" s="15">
        <f t="shared" si="3"/>
        <v>100.64</v>
      </c>
      <c r="G40" s="16"/>
    </row>
    <row r="41" spans="1:7">
      <c r="A41" s="13">
        <v>34</v>
      </c>
      <c r="B41" s="13" t="s">
        <v>65</v>
      </c>
      <c r="C41" s="14">
        <v>340</v>
      </c>
      <c r="D41" s="15">
        <f t="shared" si="1"/>
        <v>340</v>
      </c>
      <c r="E41" s="15">
        <f t="shared" si="2"/>
        <v>34.49</v>
      </c>
      <c r="F41" s="15">
        <f t="shared" si="3"/>
        <v>305.51</v>
      </c>
      <c r="G41" s="16"/>
    </row>
    <row r="42" spans="1:7">
      <c r="A42" s="13">
        <v>35</v>
      </c>
      <c r="B42" s="13" t="s">
        <v>66</v>
      </c>
      <c r="C42" s="14">
        <v>150</v>
      </c>
      <c r="D42" s="15">
        <f t="shared" si="1"/>
        <v>150</v>
      </c>
      <c r="E42" s="15">
        <f t="shared" si="2"/>
        <v>15.22</v>
      </c>
      <c r="F42" s="15">
        <f t="shared" si="3"/>
        <v>134.78</v>
      </c>
      <c r="G42" s="16"/>
    </row>
    <row r="43" spans="1:7">
      <c r="A43" s="13">
        <v>36</v>
      </c>
      <c r="B43" s="13" t="s">
        <v>67</v>
      </c>
      <c r="C43" s="14">
        <v>150</v>
      </c>
      <c r="D43" s="15">
        <f t="shared" si="1"/>
        <v>150</v>
      </c>
      <c r="E43" s="15">
        <f t="shared" si="2"/>
        <v>15.22</v>
      </c>
      <c r="F43" s="15">
        <f t="shared" si="3"/>
        <v>134.78</v>
      </c>
      <c r="G43" s="16"/>
    </row>
    <row r="44" spans="1:7">
      <c r="A44" s="13">
        <v>37</v>
      </c>
      <c r="B44" s="13" t="s">
        <v>68</v>
      </c>
      <c r="C44" s="14">
        <v>3000</v>
      </c>
      <c r="D44" s="15">
        <f t="shared" si="1"/>
        <v>3000</v>
      </c>
      <c r="E44" s="15">
        <f t="shared" si="2"/>
        <v>304.3</v>
      </c>
      <c r="F44" s="15">
        <f t="shared" si="3"/>
        <v>2695.7</v>
      </c>
      <c r="G44" s="16"/>
    </row>
  </sheetData>
  <mergeCells count="7">
    <mergeCell ref="A2:G2"/>
    <mergeCell ref="D4:G4"/>
    <mergeCell ref="D5:F5"/>
    <mergeCell ref="A4:A6"/>
    <mergeCell ref="B4:B6"/>
    <mergeCell ref="C4:C6"/>
    <mergeCell ref="G5:G6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城镇老旧小区改造省级补助资金分配</vt:lpstr>
      <vt:lpstr>城市水环境治理省级补助资金分配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lqx</dc:creator>
  <cp:lastModifiedBy>张特黎</cp:lastModifiedBy>
  <dcterms:created xsi:type="dcterms:W3CDTF">2023-01-18T01:03:00Z</dcterms:created>
  <dcterms:modified xsi:type="dcterms:W3CDTF">2023-01-19T11:43:05Z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6C22044324734F94B9B575E7219634B6</vt:lpwstr>
  </property>
  <property fmtid="{D5CDD505-2E9C-101B-9397-08002B2CF9AE}" pid="3" name="KSOProductBuildVer">
    <vt:lpwstr>2052-11.8.2.9022</vt:lpwstr>
  </property>
</Properties>
</file>