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1" r:id="rId1"/>
  </sheets>
  <externalReferences>
    <externalReference r:id="rId2"/>
  </externalReferences>
  <definedNames>
    <definedName name="_xlnm.Print_Titles" localSheetId="0">汇总!$4:$6</definedName>
    <definedName name="_xlnm._FilterDatabase" localSheetId="0" hidden="1">汇总!$34:$34</definedName>
  </definedNames>
  <calcPr calcId="144525"/>
</workbook>
</file>

<file path=xl/sharedStrings.xml><?xml version="1.0" encoding="utf-8"?>
<sst xmlns="http://schemas.openxmlformats.org/spreadsheetml/2006/main" count="86" uniqueCount="86">
  <si>
    <t>附件2</t>
  </si>
  <si>
    <t>2022年中央财政重大传染病补助资金（第二批）分配明细表</t>
  </si>
  <si>
    <t>金额单位：万元</t>
  </si>
  <si>
    <t>项目单位</t>
  </si>
  <si>
    <t>合计</t>
  </si>
  <si>
    <t>重大传染病防控（全年下达）</t>
  </si>
  <si>
    <t>提前下达</t>
  </si>
  <si>
    <t>本次下达</t>
  </si>
  <si>
    <t>扩大国家免疫规划</t>
  </si>
  <si>
    <t>艾滋病防治</t>
  </si>
  <si>
    <t>结核病防治</t>
  </si>
  <si>
    <t>血吸虫病防治</t>
  </si>
  <si>
    <t>精神卫生</t>
  </si>
  <si>
    <t>慢性非传染性疾病防治</t>
  </si>
  <si>
    <t>重点传染病及健康危害因素监测</t>
  </si>
  <si>
    <t>绩效奖励资金</t>
  </si>
  <si>
    <t>支出划转基数</t>
  </si>
  <si>
    <t>小计</t>
  </si>
  <si>
    <t>成人烟草流行监测项目</t>
  </si>
  <si>
    <t>食品安全风险监测评估</t>
  </si>
  <si>
    <t>居民健康素养监测</t>
  </si>
  <si>
    <t>妇幼健康监测</t>
  </si>
  <si>
    <t>重点传染病监测:含新冠、流感、SARS人禽流感、手足口病、病毒性腹泻、登革热、布病、狂犬病、鼠疫、致病菌、病媒生物等项目</t>
  </si>
  <si>
    <t>麻风病监测</t>
  </si>
  <si>
    <t>疟疾等其他寄生虫病监测</t>
  </si>
  <si>
    <t>饮用水和环境卫生、学生常见病监测、伤害监测项目</t>
  </si>
  <si>
    <t>省本级合计</t>
  </si>
  <si>
    <t>1.省卫生健康委</t>
  </si>
  <si>
    <t>省卫生健康委本部</t>
  </si>
  <si>
    <t>省人民医院
（省心血管病中心）</t>
  </si>
  <si>
    <t>省疾病预防控制中心</t>
  </si>
  <si>
    <t>省职业病防治院</t>
  </si>
  <si>
    <t>省妇幼保健院</t>
  </si>
  <si>
    <t>省结核病防治中心</t>
  </si>
  <si>
    <t>省精神卫生中心</t>
  </si>
  <si>
    <t>省卫生健康宣教中心</t>
  </si>
  <si>
    <t>省口腔医院
（省牙病防治指导中心）</t>
  </si>
  <si>
    <t>省皮肤性病防治中心</t>
  </si>
  <si>
    <t>省生物制品与药物研究所</t>
  </si>
  <si>
    <t>南方医科大学南方医院</t>
  </si>
  <si>
    <t>省公共卫生研究院</t>
  </si>
  <si>
    <t>省第二人民医院</t>
  </si>
  <si>
    <t>中山大学孙逸仙纪念医院</t>
  </si>
  <si>
    <t>中山大学附属第三医院</t>
  </si>
  <si>
    <t>省癌症中心
（中山大学肿瘤防治中心）</t>
  </si>
  <si>
    <t>中山大学（热带病防治教育部重点实验室）</t>
  </si>
  <si>
    <t>国药集团致君（深圳）坪山制药有限公司</t>
  </si>
  <si>
    <t>2.团省委</t>
  </si>
  <si>
    <t>3.省妇联</t>
  </si>
  <si>
    <t>4.省教育厅</t>
  </si>
  <si>
    <t>省教育厅本部</t>
  </si>
  <si>
    <t>南方医科大学</t>
  </si>
  <si>
    <t>华南农学大学</t>
  </si>
  <si>
    <t>5.省监狱系统</t>
  </si>
  <si>
    <t>省监狱管理局</t>
  </si>
  <si>
    <t>省广州监狱</t>
  </si>
  <si>
    <t>省韶关监狱</t>
  </si>
  <si>
    <t>省梅州监狱</t>
  </si>
  <si>
    <t>省从化监狱</t>
  </si>
  <si>
    <t>省北江监狱</t>
  </si>
  <si>
    <t>省清远监狱</t>
  </si>
  <si>
    <t>省东莞监狱</t>
  </si>
  <si>
    <t>省番禺监狱</t>
  </si>
  <si>
    <t>省英德监狱</t>
  </si>
  <si>
    <t>省武江监狱</t>
  </si>
  <si>
    <t>省乐昌监狱</t>
  </si>
  <si>
    <t>省肇庆监狱</t>
  </si>
  <si>
    <t>省阳江监狱</t>
  </si>
  <si>
    <t>省河源监狱</t>
  </si>
  <si>
    <t>省惠州监狱</t>
  </si>
  <si>
    <t>省揭阳监狱</t>
  </si>
  <si>
    <t>省四会监狱</t>
  </si>
  <si>
    <t>省高明监狱</t>
  </si>
  <si>
    <t>省阳春监狱</t>
  </si>
  <si>
    <t>省女子监狱</t>
  </si>
  <si>
    <t>省未成年犯管教所</t>
  </si>
  <si>
    <t>省茂名监狱</t>
  </si>
  <si>
    <t>省明康监狱</t>
  </si>
  <si>
    <t>省会城监狱</t>
  </si>
  <si>
    <t>省佛山监狱</t>
  </si>
  <si>
    <t>省江门监狱</t>
  </si>
  <si>
    <t>6.省戒毒管理局</t>
  </si>
  <si>
    <t>省戒毒管理局本部</t>
  </si>
  <si>
    <t>省三水戒毒所</t>
  </si>
  <si>
    <t>省女子戒毒所</t>
  </si>
  <si>
    <t>省第四强制戒毒所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</si>
</sst>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6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30" fillId="32" borderId="11" applyNumberFormat="false" applyAlignment="false" applyProtection="false">
      <alignment vertical="center"/>
    </xf>
    <xf numFmtId="0" fontId="31" fillId="27" borderId="13" applyNumberFormat="false" applyAlignment="false" applyProtection="false">
      <alignment vertical="center"/>
    </xf>
    <xf numFmtId="0" fontId="28" fillId="30" borderId="12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0" borderId="0"/>
    <xf numFmtId="0" fontId="10" fillId="11" borderId="0" applyNumberFormat="false" applyBorder="false" applyAlignment="false" applyProtection="false">
      <alignment vertical="center"/>
    </xf>
    <xf numFmtId="0" fontId="16" fillId="14" borderId="7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/>
    </xf>
    <xf numFmtId="43" fontId="0" fillId="0" borderId="0" xfId="0" applyNumberFormat="true" applyFont="true" applyFill="true" applyAlignment="true">
      <alignment horizontal="center" vertical="center"/>
    </xf>
    <xf numFmtId="43" fontId="2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43" fontId="1" fillId="0" borderId="0" xfId="0" applyNumberFormat="true" applyFont="true" applyFill="true" applyBorder="true" applyAlignment="true">
      <alignment horizontal="center" vertical="center"/>
    </xf>
    <xf numFmtId="43" fontId="0" fillId="0" borderId="0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43" fontId="5" fillId="0" borderId="2" xfId="14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43" fontId="6" fillId="0" borderId="2" xfId="14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43" fontId="6" fillId="0" borderId="2" xfId="14" applyNumberFormat="true" applyFont="true" applyFill="true" applyBorder="true" applyAlignment="true" applyProtection="true">
      <alignment horizontal="center" vertical="center"/>
    </xf>
    <xf numFmtId="43" fontId="5" fillId="0" borderId="2" xfId="14" applyNumberFormat="true" applyFont="true" applyFill="true" applyBorder="true" applyAlignment="true" applyProtection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43" fontId="6" fillId="0" borderId="2" xfId="0" applyNumberFormat="true" applyFont="true" applyFill="true" applyBorder="true" applyAlignment="true">
      <alignment horizontal="center" vertical="center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43" fontId="7" fillId="0" borderId="2" xfId="0" applyNumberFormat="true" applyFont="true" applyFill="true" applyBorder="true" applyAlignment="true">
      <alignment horizontal="center" vertical="center" wrapText="true"/>
    </xf>
    <xf numFmtId="43" fontId="8" fillId="0" borderId="2" xfId="0" applyNumberFormat="true" applyFont="true" applyFill="true" applyBorder="true" applyAlignment="true">
      <alignment horizontal="center" vertical="center" wrapText="true"/>
    </xf>
    <xf numFmtId="43" fontId="6" fillId="0" borderId="2" xfId="14" applyFont="true" applyFill="true" applyBorder="true" applyAlignment="true" applyProtection="true">
      <alignment horizontal="center" vertical="center"/>
    </xf>
    <xf numFmtId="43" fontId="4" fillId="0" borderId="0" xfId="0" applyNumberFormat="true" applyFont="true" applyFill="true" applyAlignment="true">
      <alignment horizontal="center" vertical="center" wrapText="true"/>
    </xf>
    <xf numFmtId="43" fontId="5" fillId="0" borderId="2" xfId="0" applyNumberFormat="true" applyFont="true" applyFill="true" applyBorder="true" applyAlignment="true">
      <alignment horizontal="center" vertical="center"/>
    </xf>
    <xf numFmtId="43" fontId="9" fillId="0" borderId="0" xfId="0" applyNumberFormat="true" applyFont="true" applyFill="true" applyAlignment="true">
      <alignment horizontal="right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>
      <alignment vertical="center"/>
    </xf>
    <xf numFmtId="0" fontId="5" fillId="0" borderId="2" xfId="0" applyFont="true" applyFill="true" applyBorder="true">
      <alignment vertical="center"/>
    </xf>
  </cellXfs>
  <cellStyles count="53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常规_疟疾防治项目 2" xfId="11"/>
    <cellStyle name="汇总" xfId="12" builtinId="25"/>
    <cellStyle name="百分比" xfId="13" builtinId="5"/>
    <cellStyle name="千位分隔" xfId="14" builtinId="3"/>
    <cellStyle name="常规_疟疾防治项目" xfId="15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D9D9D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ht706/BC78FAB678FA6F10/2023&#24180;&#24230;&#24037;&#20316;/&#31614;&#25253;&#21450;&#21457;&#25991;/&#31614;&#25253;XX&#21495;-&#20851;&#20110;&#23433;&#25490;2022&#24180;&#20013;&#22830;&#36130;&#25919;&#37325;&#22823;&#20256;&#26579;&#30149;&#34917;&#21161;&#36164;&#37329;&#65288;&#31532;&#20108;&#25209;&#65289;&#30340;&#31614;&#25253;/&#30465;&#26412;&#32423;/&#38468;&#20214;2&#65306;2022&#24180;&#20013;&#22830;&#36130;&#25919;&#34917;&#21161;&#37325;&#22823;&#20256;&#26579;&#30149;&#38450;&#25511;&#39033;&#30446;&#36164;&#37329;&#20998;&#37197;&#34920;&#65288;&#30465;&#26412;&#3242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省本级"/>
      <sheetName val="支出划转基数"/>
      <sheetName val="省本级 (2)"/>
      <sheetName val="Sheet1"/>
      <sheetName val="市县"/>
    </sheetNames>
    <sheetDataSet>
      <sheetData sheetId="0"/>
      <sheetData sheetId="1">
        <row r="100">
          <cell r="E100">
            <v>229.17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U66"/>
  <sheetViews>
    <sheetView tabSelected="1" zoomScale="55" zoomScaleNormal="55" workbookViewId="0">
      <pane xSplit="1" ySplit="6" topLeftCell="B7" activePane="bottomRight" state="frozen"/>
      <selection/>
      <selection pane="topRight"/>
      <selection pane="bottomLeft"/>
      <selection pane="bottomRight" activeCell="AE9" sqref="AE9"/>
    </sheetView>
  </sheetViews>
  <sheetFormatPr defaultColWidth="9" defaultRowHeight="14.25"/>
  <cols>
    <col min="1" max="1" width="28.925" style="4" customWidth="true"/>
    <col min="2" max="2" width="18.0333333333333" style="5" customWidth="true"/>
    <col min="3" max="3" width="17.3166666666667" style="6" customWidth="true"/>
    <col min="4" max="4" width="16.6083333333333" style="6" customWidth="true"/>
    <col min="5" max="5" width="16.0666666666667" style="6" customWidth="true"/>
    <col min="6" max="6" width="10.5916666666667" style="6" customWidth="true"/>
    <col min="7" max="7" width="14.9916666666667" style="6" customWidth="true"/>
    <col min="8" max="8" width="14.4583333333333" style="6" customWidth="true"/>
    <col min="9" max="9" width="16.9583333333333" style="6" customWidth="true"/>
    <col min="10" max="11" width="12.5" style="6" customWidth="true"/>
    <col min="12" max="12" width="12.5" style="6" hidden="true" customWidth="true"/>
    <col min="13" max="13" width="12.5" style="6" customWidth="true"/>
    <col min="14" max="14" width="15.1333333333333" style="6" customWidth="true"/>
    <col min="15" max="16" width="12.5" style="6" customWidth="true"/>
    <col min="17" max="17" width="15.3583333333333" style="6" customWidth="true"/>
    <col min="18" max="18" width="12.85" style="6" hidden="true" customWidth="true"/>
    <col min="19" max="19" width="16.25" style="7" customWidth="true"/>
    <col min="20" max="20" width="17.85" style="6" customWidth="true"/>
    <col min="21" max="21" width="17.5" style="8"/>
    <col min="22" max="16384" width="9" style="8"/>
  </cols>
  <sheetData>
    <row r="1" s="1" customFormat="true" ht="21" customHeight="true" spans="1:2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5"/>
    </row>
    <row r="2" s="2" customFormat="true" ht="28" customHeight="true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31"/>
      <c r="U2" s="11"/>
    </row>
    <row r="3" ht="17" customHeight="true" spans="2:21">
      <c r="B3" s="12"/>
      <c r="C3" s="13"/>
      <c r="D3" s="13"/>
      <c r="E3" s="13"/>
      <c r="F3" s="13"/>
      <c r="H3" s="13"/>
      <c r="S3" s="6"/>
      <c r="U3" s="33" t="s">
        <v>2</v>
      </c>
    </row>
    <row r="4" ht="30" customHeight="true" spans="1:21">
      <c r="A4" s="14" t="s">
        <v>3</v>
      </c>
      <c r="B4" s="15" t="s">
        <v>4</v>
      </c>
      <c r="C4" s="16" t="s">
        <v>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32" t="s">
        <v>6</v>
      </c>
      <c r="U4" s="34" t="s">
        <v>7</v>
      </c>
    </row>
    <row r="5" ht="30" customHeight="true" spans="1:21">
      <c r="A5" s="14"/>
      <c r="B5" s="15"/>
      <c r="C5" s="17" t="s">
        <v>8</v>
      </c>
      <c r="D5" s="17" t="s">
        <v>9</v>
      </c>
      <c r="E5" s="17" t="s">
        <v>10</v>
      </c>
      <c r="F5" s="17" t="s">
        <v>11</v>
      </c>
      <c r="G5" s="17" t="s">
        <v>12</v>
      </c>
      <c r="H5" s="17" t="s">
        <v>13</v>
      </c>
      <c r="I5" s="16" t="s">
        <v>14</v>
      </c>
      <c r="J5" s="16"/>
      <c r="K5" s="16"/>
      <c r="L5" s="16"/>
      <c r="M5" s="16"/>
      <c r="N5" s="16"/>
      <c r="O5" s="16"/>
      <c r="P5" s="16"/>
      <c r="Q5" s="16"/>
      <c r="R5" s="15" t="s">
        <v>15</v>
      </c>
      <c r="S5" s="17" t="s">
        <v>16</v>
      </c>
      <c r="T5" s="32"/>
      <c r="U5" s="34"/>
    </row>
    <row r="6" ht="126" customHeight="true" spans="1:21">
      <c r="A6" s="14"/>
      <c r="B6" s="15"/>
      <c r="C6" s="18"/>
      <c r="D6" s="18"/>
      <c r="E6" s="27"/>
      <c r="F6" s="27"/>
      <c r="G6" s="27"/>
      <c r="H6" s="27"/>
      <c r="I6" s="28" t="s">
        <v>17</v>
      </c>
      <c r="J6" s="28" t="s">
        <v>18</v>
      </c>
      <c r="K6" s="28" t="s">
        <v>19</v>
      </c>
      <c r="L6" s="28" t="s">
        <v>20</v>
      </c>
      <c r="M6" s="28" t="s">
        <v>21</v>
      </c>
      <c r="N6" s="29" t="s">
        <v>22</v>
      </c>
      <c r="O6" s="28" t="s">
        <v>23</v>
      </c>
      <c r="P6" s="28" t="s">
        <v>24</v>
      </c>
      <c r="Q6" s="28" t="s">
        <v>25</v>
      </c>
      <c r="R6" s="15"/>
      <c r="S6" s="18"/>
      <c r="T6" s="32"/>
      <c r="U6" s="34"/>
    </row>
    <row r="7" s="3" customFormat="true" ht="35" customHeight="true" spans="1:21">
      <c r="A7" s="15" t="s">
        <v>26</v>
      </c>
      <c r="B7" s="19">
        <f>SUM(B8,B28,B29,B30,B34,B62)</f>
        <v>37361.39</v>
      </c>
      <c r="C7" s="19">
        <f t="shared" ref="C7:S7" si="0">SUM(C8,C28,C29,C30,C34,C62)</f>
        <v>29839.47</v>
      </c>
      <c r="D7" s="19">
        <f t="shared" si="0"/>
        <v>1899.13</v>
      </c>
      <c r="E7" s="19">
        <f t="shared" si="0"/>
        <v>1267</v>
      </c>
      <c r="F7" s="19">
        <f t="shared" si="0"/>
        <v>13</v>
      </c>
      <c r="G7" s="19">
        <f t="shared" si="0"/>
        <v>268</v>
      </c>
      <c r="H7" s="19">
        <f t="shared" si="0"/>
        <v>717.99</v>
      </c>
      <c r="I7" s="19">
        <f t="shared" si="0"/>
        <v>2596.23</v>
      </c>
      <c r="J7" s="19">
        <f t="shared" si="0"/>
        <v>22</v>
      </c>
      <c r="K7" s="19">
        <f t="shared" si="0"/>
        <v>20</v>
      </c>
      <c r="L7" s="19">
        <f t="shared" si="0"/>
        <v>0</v>
      </c>
      <c r="M7" s="19">
        <f t="shared" si="0"/>
        <v>87.55</v>
      </c>
      <c r="N7" s="19">
        <f t="shared" si="0"/>
        <v>2165.94</v>
      </c>
      <c r="O7" s="19">
        <f t="shared" si="0"/>
        <v>47.64</v>
      </c>
      <c r="P7" s="19">
        <f t="shared" si="0"/>
        <v>133</v>
      </c>
      <c r="Q7" s="19">
        <f t="shared" si="0"/>
        <v>120.1</v>
      </c>
      <c r="R7" s="19"/>
      <c r="S7" s="19">
        <f>SUM(S8,S28,S29,S30,S34,S62)</f>
        <v>760.57</v>
      </c>
      <c r="T7" s="19">
        <f>SUM(T8,T28,T29,T30,T34,T62)</f>
        <v>35968.31</v>
      </c>
      <c r="U7" s="19">
        <f>SUM(U8,U28,U29,U30,U34,U62)</f>
        <v>1393.08000000001</v>
      </c>
    </row>
    <row r="8" ht="35" customHeight="true" spans="1:21">
      <c r="A8" s="15" t="s">
        <v>27</v>
      </c>
      <c r="B8" s="19">
        <f>SUM(B9:B27)</f>
        <v>36748.11</v>
      </c>
      <c r="C8" s="19">
        <f t="shared" ref="C8:S8" si="1">SUM(C9:C27)</f>
        <v>29839.47</v>
      </c>
      <c r="D8" s="19">
        <f t="shared" si="1"/>
        <v>1285.85</v>
      </c>
      <c r="E8" s="19">
        <f t="shared" si="1"/>
        <v>1267</v>
      </c>
      <c r="F8" s="19">
        <f t="shared" si="1"/>
        <v>13</v>
      </c>
      <c r="G8" s="19">
        <f t="shared" si="1"/>
        <v>268</v>
      </c>
      <c r="H8" s="19">
        <f t="shared" si="1"/>
        <v>717.99</v>
      </c>
      <c r="I8" s="19">
        <f t="shared" si="1"/>
        <v>2596.23</v>
      </c>
      <c r="J8" s="19">
        <f t="shared" si="1"/>
        <v>22</v>
      </c>
      <c r="K8" s="19">
        <f t="shared" si="1"/>
        <v>20</v>
      </c>
      <c r="L8" s="19">
        <f t="shared" si="1"/>
        <v>0</v>
      </c>
      <c r="M8" s="19">
        <f t="shared" si="1"/>
        <v>87.55</v>
      </c>
      <c r="N8" s="19">
        <f t="shared" si="1"/>
        <v>2165.94</v>
      </c>
      <c r="O8" s="19">
        <f t="shared" si="1"/>
        <v>47.64</v>
      </c>
      <c r="P8" s="19">
        <f t="shared" si="1"/>
        <v>133</v>
      </c>
      <c r="Q8" s="19">
        <f t="shared" si="1"/>
        <v>120.1</v>
      </c>
      <c r="R8" s="19"/>
      <c r="S8" s="19">
        <f>SUM(S9:S27)</f>
        <v>760.57</v>
      </c>
      <c r="T8" s="19">
        <f>SUM(T9:T27)</f>
        <v>35364.9</v>
      </c>
      <c r="U8" s="19">
        <f>SUM(U9:U27)</f>
        <v>1383.21000000001</v>
      </c>
    </row>
    <row r="9" ht="35" customHeight="true" spans="1:21">
      <c r="A9" s="20" t="s">
        <v>28</v>
      </c>
      <c r="B9" s="21">
        <f t="shared" ref="B9:B40" si="2">SUM(C9:I9,S9,R9)</f>
        <v>30</v>
      </c>
      <c r="C9" s="19"/>
      <c r="D9" s="21">
        <v>30</v>
      </c>
      <c r="E9" s="19"/>
      <c r="F9" s="19"/>
      <c r="G9" s="19"/>
      <c r="H9" s="19"/>
      <c r="I9" s="19">
        <f>SUM(J9:Q9)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26">
        <v>30</v>
      </c>
      <c r="U9" s="35">
        <f>B9-T9</f>
        <v>0</v>
      </c>
    </row>
    <row r="10" ht="38" customHeight="true" spans="1:21">
      <c r="A10" s="20" t="s">
        <v>29</v>
      </c>
      <c r="B10" s="21">
        <f t="shared" si="2"/>
        <v>14.76</v>
      </c>
      <c r="C10" s="21"/>
      <c r="D10" s="21"/>
      <c r="E10" s="21"/>
      <c r="F10" s="21"/>
      <c r="G10" s="21"/>
      <c r="H10" s="21">
        <v>14.76</v>
      </c>
      <c r="I10" s="19">
        <f t="shared" ref="I10:I41" si="3">SUM(J10:Q10)</f>
        <v>0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6">
        <v>14.76</v>
      </c>
      <c r="U10" s="35">
        <f t="shared" ref="U10:U33" si="4">B10-T10</f>
        <v>0</v>
      </c>
    </row>
    <row r="11" ht="35" customHeight="true" spans="1:21">
      <c r="A11" s="22" t="s">
        <v>30</v>
      </c>
      <c r="B11" s="21">
        <f t="shared" si="2"/>
        <v>32783.39</v>
      </c>
      <c r="C11" s="21">
        <v>29425.47</v>
      </c>
      <c r="D11" s="23">
        <v>213</v>
      </c>
      <c r="E11" s="21"/>
      <c r="F11" s="21">
        <v>13</v>
      </c>
      <c r="G11" s="21"/>
      <c r="H11" s="21">
        <v>365.31</v>
      </c>
      <c r="I11" s="19">
        <f t="shared" si="3"/>
        <v>2316.04</v>
      </c>
      <c r="J11" s="21"/>
      <c r="K11" s="21"/>
      <c r="L11" s="21"/>
      <c r="M11" s="21"/>
      <c r="N11" s="21">
        <v>2080.94</v>
      </c>
      <c r="O11" s="21"/>
      <c r="P11" s="21">
        <v>115</v>
      </c>
      <c r="Q11" s="21">
        <v>120.1</v>
      </c>
      <c r="R11" s="21"/>
      <c r="S11" s="21">
        <v>450.57</v>
      </c>
      <c r="T11" s="26">
        <v>31835.91</v>
      </c>
      <c r="U11" s="35">
        <f t="shared" si="4"/>
        <v>947.480000000007</v>
      </c>
    </row>
    <row r="12" ht="35" customHeight="true" spans="1:21">
      <c r="A12" s="22" t="s">
        <v>31</v>
      </c>
      <c r="B12" s="21">
        <f t="shared" si="2"/>
        <v>20</v>
      </c>
      <c r="C12" s="21"/>
      <c r="D12" s="23"/>
      <c r="E12" s="21"/>
      <c r="F12" s="21"/>
      <c r="G12" s="21"/>
      <c r="H12" s="21"/>
      <c r="I12" s="19">
        <f t="shared" si="3"/>
        <v>20</v>
      </c>
      <c r="J12" s="21"/>
      <c r="K12" s="21">
        <v>20</v>
      </c>
      <c r="L12" s="21"/>
      <c r="M12" s="21"/>
      <c r="N12" s="21"/>
      <c r="O12" s="21"/>
      <c r="P12" s="21"/>
      <c r="Q12" s="21"/>
      <c r="R12" s="21"/>
      <c r="S12" s="21"/>
      <c r="T12" s="26"/>
      <c r="U12" s="35">
        <f t="shared" si="4"/>
        <v>20</v>
      </c>
    </row>
    <row r="13" ht="35" customHeight="true" spans="1:21">
      <c r="A13" s="22" t="s">
        <v>32</v>
      </c>
      <c r="B13" s="21">
        <f t="shared" si="2"/>
        <v>565.55</v>
      </c>
      <c r="C13" s="21"/>
      <c r="D13" s="23">
        <v>447</v>
      </c>
      <c r="E13" s="21"/>
      <c r="F13" s="21"/>
      <c r="G13" s="21"/>
      <c r="H13" s="21"/>
      <c r="I13" s="19">
        <f t="shared" si="3"/>
        <v>93.55</v>
      </c>
      <c r="J13" s="21"/>
      <c r="K13" s="21"/>
      <c r="L13" s="21"/>
      <c r="M13" s="30">
        <v>87.55</v>
      </c>
      <c r="N13" s="21">
        <v>6</v>
      </c>
      <c r="O13" s="21"/>
      <c r="P13" s="21"/>
      <c r="Q13" s="21"/>
      <c r="R13" s="21"/>
      <c r="S13" s="21">
        <v>25</v>
      </c>
      <c r="T13" s="26">
        <v>472</v>
      </c>
      <c r="U13" s="35">
        <f t="shared" si="4"/>
        <v>93.55</v>
      </c>
    </row>
    <row r="14" ht="35" customHeight="true" spans="1:21">
      <c r="A14" s="20" t="s">
        <v>33</v>
      </c>
      <c r="B14" s="21">
        <f t="shared" si="2"/>
        <v>1279.5</v>
      </c>
      <c r="C14" s="21"/>
      <c r="D14" s="21"/>
      <c r="E14" s="21">
        <v>1267</v>
      </c>
      <c r="F14" s="21"/>
      <c r="G14" s="21"/>
      <c r="H14" s="21"/>
      <c r="I14" s="19">
        <f t="shared" si="3"/>
        <v>0</v>
      </c>
      <c r="J14" s="21"/>
      <c r="K14" s="21"/>
      <c r="L14" s="21"/>
      <c r="M14" s="21"/>
      <c r="N14" s="21"/>
      <c r="O14" s="21"/>
      <c r="P14" s="21"/>
      <c r="Q14" s="21"/>
      <c r="R14" s="21"/>
      <c r="S14" s="21">
        <v>12.5</v>
      </c>
      <c r="T14" s="26">
        <v>1279.5</v>
      </c>
      <c r="U14" s="35">
        <f t="shared" si="4"/>
        <v>0</v>
      </c>
    </row>
    <row r="15" ht="35" customHeight="true" spans="1:21">
      <c r="A15" s="20" t="s">
        <v>34</v>
      </c>
      <c r="B15" s="21">
        <f t="shared" si="2"/>
        <v>268</v>
      </c>
      <c r="C15" s="21"/>
      <c r="D15" s="21"/>
      <c r="E15" s="21"/>
      <c r="F15" s="21"/>
      <c r="G15" s="21">
        <v>268</v>
      </c>
      <c r="H15" s="21"/>
      <c r="I15" s="19">
        <f t="shared" si="3"/>
        <v>0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6">
        <v>268</v>
      </c>
      <c r="U15" s="35">
        <f t="shared" si="4"/>
        <v>0</v>
      </c>
    </row>
    <row r="16" ht="35" customHeight="true" spans="1:21">
      <c r="A16" s="20" t="s">
        <v>35</v>
      </c>
      <c r="B16" s="21">
        <f t="shared" si="2"/>
        <v>122</v>
      </c>
      <c r="C16" s="21"/>
      <c r="D16" s="23">
        <v>100</v>
      </c>
      <c r="E16" s="21"/>
      <c r="F16" s="21"/>
      <c r="G16" s="21"/>
      <c r="H16" s="21"/>
      <c r="I16" s="19">
        <f t="shared" si="3"/>
        <v>22</v>
      </c>
      <c r="J16" s="21">
        <v>22</v>
      </c>
      <c r="K16" s="21"/>
      <c r="L16" s="21"/>
      <c r="M16" s="21"/>
      <c r="N16" s="21"/>
      <c r="O16" s="21"/>
      <c r="P16" s="21"/>
      <c r="Q16" s="21"/>
      <c r="R16" s="21"/>
      <c r="S16" s="21"/>
      <c r="T16" s="26">
        <v>100</v>
      </c>
      <c r="U16" s="35">
        <f t="shared" si="4"/>
        <v>22</v>
      </c>
    </row>
    <row r="17" ht="38" customHeight="true" spans="1:21">
      <c r="A17" s="20" t="s">
        <v>36</v>
      </c>
      <c r="B17" s="21">
        <f t="shared" si="2"/>
        <v>9</v>
      </c>
      <c r="C17" s="21"/>
      <c r="D17" s="21"/>
      <c r="E17" s="21"/>
      <c r="F17" s="21"/>
      <c r="G17" s="21"/>
      <c r="H17" s="21">
        <v>9</v>
      </c>
      <c r="I17" s="19">
        <f t="shared" si="3"/>
        <v>0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6">
        <v>9</v>
      </c>
      <c r="U17" s="35">
        <f t="shared" si="4"/>
        <v>0</v>
      </c>
    </row>
    <row r="18" ht="35" customHeight="true" spans="1:21">
      <c r="A18" s="20" t="s">
        <v>37</v>
      </c>
      <c r="B18" s="21">
        <f t="shared" si="2"/>
        <v>416.64</v>
      </c>
      <c r="C18" s="21"/>
      <c r="D18" s="21">
        <v>126.5</v>
      </c>
      <c r="E18" s="21"/>
      <c r="F18" s="21"/>
      <c r="G18" s="21"/>
      <c r="H18" s="21"/>
      <c r="I18" s="19">
        <f t="shared" si="3"/>
        <v>47.64</v>
      </c>
      <c r="J18" s="21"/>
      <c r="K18" s="21"/>
      <c r="L18" s="21"/>
      <c r="M18" s="21"/>
      <c r="N18" s="21"/>
      <c r="O18" s="21">
        <v>47.64</v>
      </c>
      <c r="P18" s="21"/>
      <c r="Q18" s="21"/>
      <c r="R18" s="21"/>
      <c r="S18" s="21">
        <v>242.5</v>
      </c>
      <c r="T18" s="26">
        <v>139</v>
      </c>
      <c r="U18" s="35">
        <f t="shared" si="4"/>
        <v>277.64</v>
      </c>
    </row>
    <row r="19" ht="35" customHeight="true" spans="1:21">
      <c r="A19" s="20" t="s">
        <v>38</v>
      </c>
      <c r="B19" s="21">
        <f t="shared" si="2"/>
        <v>333</v>
      </c>
      <c r="C19" s="21">
        <v>258</v>
      </c>
      <c r="D19" s="21"/>
      <c r="E19" s="21"/>
      <c r="F19" s="21"/>
      <c r="G19" s="21"/>
      <c r="H19" s="21"/>
      <c r="I19" s="19">
        <f t="shared" si="3"/>
        <v>75</v>
      </c>
      <c r="J19" s="21"/>
      <c r="K19" s="21"/>
      <c r="L19" s="21"/>
      <c r="M19" s="21"/>
      <c r="N19" s="21">
        <v>75</v>
      </c>
      <c r="O19" s="21"/>
      <c r="P19" s="21"/>
      <c r="Q19" s="21"/>
      <c r="R19" s="21"/>
      <c r="S19" s="21"/>
      <c r="T19" s="26">
        <v>333</v>
      </c>
      <c r="U19" s="35">
        <f t="shared" si="4"/>
        <v>0</v>
      </c>
    </row>
    <row r="20" ht="35" customHeight="true" spans="1:21">
      <c r="A20" s="20" t="s">
        <v>39</v>
      </c>
      <c r="B20" s="21">
        <f t="shared" si="2"/>
        <v>243.06</v>
      </c>
      <c r="C20" s="21"/>
      <c r="D20" s="21">
        <v>143.31</v>
      </c>
      <c r="E20" s="21"/>
      <c r="F20" s="21"/>
      <c r="G20" s="21"/>
      <c r="H20" s="21">
        <v>99.75</v>
      </c>
      <c r="I20" s="19">
        <f t="shared" si="3"/>
        <v>0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6">
        <v>209.39</v>
      </c>
      <c r="U20" s="35">
        <f t="shared" si="4"/>
        <v>33.67</v>
      </c>
    </row>
    <row r="21" ht="35" customHeight="true" spans="1:21">
      <c r="A21" s="20" t="s">
        <v>40</v>
      </c>
      <c r="B21" s="21">
        <f t="shared" si="2"/>
        <v>156</v>
      </c>
      <c r="C21" s="21">
        <v>156</v>
      </c>
      <c r="D21" s="21"/>
      <c r="E21" s="21"/>
      <c r="F21" s="21"/>
      <c r="G21" s="21"/>
      <c r="H21" s="21"/>
      <c r="I21" s="19">
        <f t="shared" si="3"/>
        <v>0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6">
        <v>156</v>
      </c>
      <c r="U21" s="35">
        <f t="shared" si="4"/>
        <v>0</v>
      </c>
    </row>
    <row r="22" ht="35" customHeight="true" spans="1:21">
      <c r="A22" s="20" t="s">
        <v>41</v>
      </c>
      <c r="B22" s="21">
        <f t="shared" si="2"/>
        <v>2</v>
      </c>
      <c r="C22" s="21"/>
      <c r="D22" s="21"/>
      <c r="E22" s="21"/>
      <c r="F22" s="21"/>
      <c r="G22" s="21"/>
      <c r="H22" s="21"/>
      <c r="I22" s="19">
        <f t="shared" si="3"/>
        <v>2</v>
      </c>
      <c r="J22" s="21"/>
      <c r="K22" s="21"/>
      <c r="L22" s="21"/>
      <c r="M22" s="21"/>
      <c r="N22" s="21">
        <v>2</v>
      </c>
      <c r="O22" s="21"/>
      <c r="P22" s="21"/>
      <c r="Q22" s="21"/>
      <c r="R22" s="21"/>
      <c r="S22" s="21"/>
      <c r="T22" s="26"/>
      <c r="U22" s="35">
        <f t="shared" si="4"/>
        <v>2</v>
      </c>
    </row>
    <row r="23" ht="35" customHeight="true" spans="1:21">
      <c r="A23" s="20" t="s">
        <v>42</v>
      </c>
      <c r="B23" s="21">
        <f t="shared" si="2"/>
        <v>2</v>
      </c>
      <c r="C23" s="21"/>
      <c r="D23" s="21"/>
      <c r="E23" s="21"/>
      <c r="F23" s="21"/>
      <c r="G23" s="21"/>
      <c r="H23" s="21"/>
      <c r="I23" s="19">
        <f t="shared" si="3"/>
        <v>2</v>
      </c>
      <c r="J23" s="21"/>
      <c r="K23" s="21"/>
      <c r="L23" s="21"/>
      <c r="M23" s="21"/>
      <c r="N23" s="21">
        <v>2</v>
      </c>
      <c r="O23" s="21"/>
      <c r="P23" s="21"/>
      <c r="Q23" s="21"/>
      <c r="R23" s="21"/>
      <c r="S23" s="21"/>
      <c r="T23" s="26"/>
      <c r="U23" s="35">
        <f t="shared" si="4"/>
        <v>2</v>
      </c>
    </row>
    <row r="24" ht="35" customHeight="true" spans="1:21">
      <c r="A24" s="20" t="s">
        <v>43</v>
      </c>
      <c r="B24" s="21">
        <f t="shared" si="2"/>
        <v>50.84</v>
      </c>
      <c r="C24" s="21"/>
      <c r="D24" s="21">
        <v>50.84</v>
      </c>
      <c r="E24" s="21"/>
      <c r="F24" s="21"/>
      <c r="G24" s="21"/>
      <c r="H24" s="21"/>
      <c r="I24" s="19">
        <f t="shared" si="3"/>
        <v>0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6">
        <v>31.3</v>
      </c>
      <c r="U24" s="35">
        <f t="shared" si="4"/>
        <v>19.54</v>
      </c>
    </row>
    <row r="25" ht="38" customHeight="true" spans="1:21">
      <c r="A25" s="20" t="s">
        <v>44</v>
      </c>
      <c r="B25" s="21">
        <f t="shared" si="2"/>
        <v>259.17</v>
      </c>
      <c r="C25" s="21"/>
      <c r="D25" s="21"/>
      <c r="E25" s="21"/>
      <c r="F25" s="21"/>
      <c r="G25" s="21"/>
      <c r="H25" s="21">
        <f>[1]省本级!$E$100</f>
        <v>229.17</v>
      </c>
      <c r="I25" s="19">
        <f t="shared" si="3"/>
        <v>0</v>
      </c>
      <c r="J25" s="21"/>
      <c r="K25" s="21"/>
      <c r="L25" s="21"/>
      <c r="M25" s="21"/>
      <c r="N25" s="21"/>
      <c r="O25" s="21"/>
      <c r="P25" s="21"/>
      <c r="Q25" s="21"/>
      <c r="R25" s="21"/>
      <c r="S25" s="21">
        <v>30</v>
      </c>
      <c r="T25" s="26">
        <v>311.84</v>
      </c>
      <c r="U25" s="35">
        <f t="shared" si="4"/>
        <v>-52.67</v>
      </c>
    </row>
    <row r="26" ht="38" customHeight="true" spans="1:21">
      <c r="A26" s="20" t="s">
        <v>45</v>
      </c>
      <c r="B26" s="21">
        <f t="shared" si="2"/>
        <v>18</v>
      </c>
      <c r="C26" s="21"/>
      <c r="D26" s="21"/>
      <c r="E26" s="21"/>
      <c r="F26" s="21"/>
      <c r="G26" s="21"/>
      <c r="H26" s="21"/>
      <c r="I26" s="19">
        <f t="shared" si="3"/>
        <v>18</v>
      </c>
      <c r="J26" s="21"/>
      <c r="K26" s="21"/>
      <c r="L26" s="21"/>
      <c r="M26" s="21"/>
      <c r="N26" s="21"/>
      <c r="O26" s="21"/>
      <c r="P26" s="21">
        <v>18</v>
      </c>
      <c r="Q26" s="21"/>
      <c r="R26" s="21"/>
      <c r="S26" s="21"/>
      <c r="T26" s="26"/>
      <c r="U26" s="35">
        <f t="shared" si="4"/>
        <v>18</v>
      </c>
    </row>
    <row r="27" ht="38" customHeight="true" spans="1:21">
      <c r="A27" s="20" t="s">
        <v>46</v>
      </c>
      <c r="B27" s="21">
        <f t="shared" si="2"/>
        <v>175.2</v>
      </c>
      <c r="C27" s="21"/>
      <c r="D27" s="23">
        <v>175.2</v>
      </c>
      <c r="E27" s="21"/>
      <c r="F27" s="21"/>
      <c r="G27" s="21"/>
      <c r="H27" s="21"/>
      <c r="I27" s="19">
        <f t="shared" si="3"/>
        <v>0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6">
        <v>175.2</v>
      </c>
      <c r="U27" s="35">
        <f t="shared" si="4"/>
        <v>0</v>
      </c>
    </row>
    <row r="28" s="1" customFormat="true" ht="35" customHeight="true" spans="1:21">
      <c r="A28" s="15" t="s">
        <v>47</v>
      </c>
      <c r="B28" s="19">
        <f t="shared" si="2"/>
        <v>60</v>
      </c>
      <c r="C28" s="19"/>
      <c r="D28" s="24">
        <v>60</v>
      </c>
      <c r="E28" s="19"/>
      <c r="F28" s="19"/>
      <c r="G28" s="19"/>
      <c r="H28" s="19"/>
      <c r="I28" s="19">
        <f t="shared" si="3"/>
        <v>0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32">
        <v>60</v>
      </c>
      <c r="U28" s="36">
        <f t="shared" si="4"/>
        <v>0</v>
      </c>
    </row>
    <row r="29" s="1" customFormat="true" ht="35" customHeight="true" spans="1:21">
      <c r="A29" s="15" t="s">
        <v>48</v>
      </c>
      <c r="B29" s="19">
        <f t="shared" si="2"/>
        <v>30</v>
      </c>
      <c r="C29" s="19"/>
      <c r="D29" s="19">
        <v>30</v>
      </c>
      <c r="E29" s="19"/>
      <c r="F29" s="19"/>
      <c r="G29" s="19"/>
      <c r="H29" s="19"/>
      <c r="I29" s="19">
        <f t="shared" si="3"/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32">
        <v>30</v>
      </c>
      <c r="U29" s="36">
        <f t="shared" si="4"/>
        <v>0</v>
      </c>
    </row>
    <row r="30" s="1" customFormat="true" ht="35" customHeight="true" spans="1:21">
      <c r="A30" s="15" t="s">
        <v>49</v>
      </c>
      <c r="B30" s="19">
        <f t="shared" si="2"/>
        <v>114</v>
      </c>
      <c r="C30" s="19">
        <f t="shared" ref="B30:J30" si="5">SUM(C31:C33)</f>
        <v>0</v>
      </c>
      <c r="D30" s="19">
        <f t="shared" si="5"/>
        <v>114</v>
      </c>
      <c r="E30" s="19">
        <f t="shared" si="5"/>
        <v>0</v>
      </c>
      <c r="F30" s="19">
        <f t="shared" si="5"/>
        <v>0</v>
      </c>
      <c r="G30" s="19">
        <f t="shared" si="5"/>
        <v>0</v>
      </c>
      <c r="H30" s="19">
        <f t="shared" si="5"/>
        <v>0</v>
      </c>
      <c r="I30" s="19">
        <f t="shared" si="3"/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>
        <f>SUM(S31:S33)</f>
        <v>0</v>
      </c>
      <c r="T30" s="19">
        <f>SUM(T31:T33)</f>
        <v>114</v>
      </c>
      <c r="U30" s="19">
        <f>SUM(U31:U33)</f>
        <v>0</v>
      </c>
    </row>
    <row r="31" ht="35" customHeight="true" spans="1:21">
      <c r="A31" s="20" t="s">
        <v>50</v>
      </c>
      <c r="B31" s="21">
        <f t="shared" si="2"/>
        <v>20</v>
      </c>
      <c r="C31" s="21"/>
      <c r="D31" s="21">
        <v>20</v>
      </c>
      <c r="E31" s="21"/>
      <c r="F31" s="21"/>
      <c r="G31" s="21"/>
      <c r="H31" s="21"/>
      <c r="I31" s="19">
        <f t="shared" si="3"/>
        <v>0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6">
        <v>20</v>
      </c>
      <c r="U31" s="35">
        <f t="shared" si="4"/>
        <v>0</v>
      </c>
    </row>
    <row r="32" ht="35" customHeight="true" spans="1:21">
      <c r="A32" s="20" t="s">
        <v>51</v>
      </c>
      <c r="B32" s="21">
        <f t="shared" si="2"/>
        <v>30</v>
      </c>
      <c r="C32" s="21"/>
      <c r="D32" s="21">
        <v>30</v>
      </c>
      <c r="E32" s="21"/>
      <c r="F32" s="21"/>
      <c r="G32" s="21"/>
      <c r="H32" s="21"/>
      <c r="I32" s="19">
        <f t="shared" si="3"/>
        <v>0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6">
        <v>30</v>
      </c>
      <c r="U32" s="35">
        <f t="shared" si="4"/>
        <v>0</v>
      </c>
    </row>
    <row r="33" ht="35" customHeight="true" spans="1:21">
      <c r="A33" s="20" t="s">
        <v>52</v>
      </c>
      <c r="B33" s="21">
        <f t="shared" si="2"/>
        <v>64</v>
      </c>
      <c r="C33" s="21"/>
      <c r="D33" s="21">
        <v>64</v>
      </c>
      <c r="E33" s="21"/>
      <c r="F33" s="21"/>
      <c r="G33" s="21"/>
      <c r="H33" s="21"/>
      <c r="I33" s="19">
        <f t="shared" si="3"/>
        <v>0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6">
        <v>64</v>
      </c>
      <c r="U33" s="35">
        <f t="shared" si="4"/>
        <v>0</v>
      </c>
    </row>
    <row r="34" s="1" customFormat="true" ht="35" customHeight="true" spans="1:21">
      <c r="A34" s="15" t="s">
        <v>53</v>
      </c>
      <c r="B34" s="19">
        <f t="shared" si="2"/>
        <v>367.22</v>
      </c>
      <c r="C34" s="19">
        <f>SUM(C36:C61)</f>
        <v>0</v>
      </c>
      <c r="D34" s="19">
        <f>SUM(D35:D61)</f>
        <v>367.22</v>
      </c>
      <c r="E34" s="19">
        <f t="shared" ref="E34:U34" si="6">SUM(E35:E61)</f>
        <v>0</v>
      </c>
      <c r="F34" s="19">
        <f t="shared" si="6"/>
        <v>0</v>
      </c>
      <c r="G34" s="19">
        <f t="shared" si="6"/>
        <v>0</v>
      </c>
      <c r="H34" s="19">
        <f t="shared" si="6"/>
        <v>0</v>
      </c>
      <c r="I34" s="19">
        <f t="shared" si="6"/>
        <v>0</v>
      </c>
      <c r="J34" s="19">
        <f t="shared" si="6"/>
        <v>0</v>
      </c>
      <c r="K34" s="19">
        <f t="shared" si="6"/>
        <v>0</v>
      </c>
      <c r="L34" s="19">
        <f t="shared" si="6"/>
        <v>0</v>
      </c>
      <c r="M34" s="19">
        <f t="shared" si="6"/>
        <v>0</v>
      </c>
      <c r="N34" s="19">
        <f t="shared" si="6"/>
        <v>0</v>
      </c>
      <c r="O34" s="19">
        <f t="shared" si="6"/>
        <v>0</v>
      </c>
      <c r="P34" s="19">
        <f t="shared" si="6"/>
        <v>0</v>
      </c>
      <c r="Q34" s="19">
        <f t="shared" si="6"/>
        <v>0</v>
      </c>
      <c r="R34" s="19">
        <f t="shared" si="6"/>
        <v>0</v>
      </c>
      <c r="S34" s="19">
        <f t="shared" si="6"/>
        <v>0</v>
      </c>
      <c r="T34" s="19">
        <f t="shared" si="6"/>
        <v>360.28</v>
      </c>
      <c r="U34" s="19">
        <f t="shared" si="6"/>
        <v>6.93999999999999</v>
      </c>
    </row>
    <row r="35" s="1" customFormat="true" ht="35" customHeight="true" spans="1:21">
      <c r="A35" s="20" t="s">
        <v>54</v>
      </c>
      <c r="B35" s="21">
        <f t="shared" si="2"/>
        <v>168.89</v>
      </c>
      <c r="C35" s="19"/>
      <c r="D35" s="21">
        <f>201.89-33</f>
        <v>168.89</v>
      </c>
      <c r="E35" s="19"/>
      <c r="F35" s="19"/>
      <c r="G35" s="19"/>
      <c r="H35" s="19"/>
      <c r="I35" s="19">
        <f t="shared" si="3"/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6">
        <v>168.89</v>
      </c>
      <c r="U35" s="35">
        <f t="shared" ref="U34:U66" si="7">B35-T35</f>
        <v>0</v>
      </c>
    </row>
    <row r="36" ht="35" customHeight="true" spans="1:21">
      <c r="A36" s="20" t="s">
        <v>55</v>
      </c>
      <c r="B36" s="21">
        <f t="shared" si="2"/>
        <v>1.31</v>
      </c>
      <c r="C36" s="21"/>
      <c r="D36" s="21">
        <v>1.31</v>
      </c>
      <c r="E36" s="21"/>
      <c r="F36" s="21"/>
      <c r="G36" s="21"/>
      <c r="H36" s="21"/>
      <c r="I36" s="19">
        <f t="shared" si="3"/>
        <v>0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6">
        <v>1.31</v>
      </c>
      <c r="U36" s="35">
        <f t="shared" si="7"/>
        <v>0</v>
      </c>
    </row>
    <row r="37" ht="35" customHeight="true" spans="1:21">
      <c r="A37" s="20" t="s">
        <v>56</v>
      </c>
      <c r="B37" s="21">
        <f t="shared" si="2"/>
        <v>5.61</v>
      </c>
      <c r="C37" s="21"/>
      <c r="D37" s="21">
        <v>5.61</v>
      </c>
      <c r="E37" s="21"/>
      <c r="F37" s="21"/>
      <c r="G37" s="21"/>
      <c r="H37" s="21"/>
      <c r="I37" s="19">
        <f t="shared" si="3"/>
        <v>0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6">
        <v>5.61</v>
      </c>
      <c r="U37" s="35">
        <f t="shared" si="7"/>
        <v>0</v>
      </c>
    </row>
    <row r="38" ht="35" customHeight="true" spans="1:21">
      <c r="A38" s="20" t="s">
        <v>57</v>
      </c>
      <c r="B38" s="21">
        <f t="shared" si="2"/>
        <v>1.54</v>
      </c>
      <c r="C38" s="21"/>
      <c r="D38" s="21">
        <v>1.54</v>
      </c>
      <c r="E38" s="21"/>
      <c r="F38" s="21"/>
      <c r="G38" s="21"/>
      <c r="H38" s="21"/>
      <c r="I38" s="19">
        <f t="shared" si="3"/>
        <v>0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6">
        <v>1.54</v>
      </c>
      <c r="U38" s="35">
        <f t="shared" si="7"/>
        <v>0</v>
      </c>
    </row>
    <row r="39" ht="35" customHeight="true" spans="1:21">
      <c r="A39" s="20" t="s">
        <v>58</v>
      </c>
      <c r="B39" s="21">
        <f t="shared" si="2"/>
        <v>3.81</v>
      </c>
      <c r="C39" s="21"/>
      <c r="D39" s="21">
        <v>3.81</v>
      </c>
      <c r="E39" s="21"/>
      <c r="F39" s="21"/>
      <c r="G39" s="21"/>
      <c r="H39" s="21"/>
      <c r="I39" s="19">
        <f t="shared" si="3"/>
        <v>0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6">
        <v>3.81</v>
      </c>
      <c r="U39" s="35">
        <f t="shared" si="7"/>
        <v>0</v>
      </c>
    </row>
    <row r="40" ht="35" customHeight="true" spans="1:21">
      <c r="A40" s="20" t="s">
        <v>59</v>
      </c>
      <c r="B40" s="21">
        <f t="shared" si="2"/>
        <v>3.82</v>
      </c>
      <c r="C40" s="21"/>
      <c r="D40" s="21">
        <v>3.82</v>
      </c>
      <c r="E40" s="21"/>
      <c r="F40" s="21"/>
      <c r="G40" s="21"/>
      <c r="H40" s="21"/>
      <c r="I40" s="19">
        <f t="shared" si="3"/>
        <v>0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6">
        <v>3.82</v>
      </c>
      <c r="U40" s="35">
        <f t="shared" si="7"/>
        <v>0</v>
      </c>
    </row>
    <row r="41" ht="35" customHeight="true" spans="1:21">
      <c r="A41" s="20" t="s">
        <v>60</v>
      </c>
      <c r="B41" s="21">
        <f t="shared" ref="B41:B72" si="8">SUM(C41:I41,S41,R41)</f>
        <v>2.24</v>
      </c>
      <c r="C41" s="21"/>
      <c r="D41" s="21">
        <v>2.24</v>
      </c>
      <c r="E41" s="21"/>
      <c r="F41" s="21"/>
      <c r="G41" s="21"/>
      <c r="H41" s="21"/>
      <c r="I41" s="19">
        <f t="shared" si="3"/>
        <v>0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6">
        <v>2.24</v>
      </c>
      <c r="U41" s="35">
        <f t="shared" si="7"/>
        <v>0</v>
      </c>
    </row>
    <row r="42" ht="35" customHeight="true" spans="1:21">
      <c r="A42" s="20" t="s">
        <v>61</v>
      </c>
      <c r="B42" s="21">
        <f t="shared" si="8"/>
        <v>5.31</v>
      </c>
      <c r="C42" s="21"/>
      <c r="D42" s="21">
        <f>2.74+2.57</f>
        <v>5.31</v>
      </c>
      <c r="E42" s="21"/>
      <c r="F42" s="21"/>
      <c r="G42" s="21"/>
      <c r="H42" s="21"/>
      <c r="I42" s="19">
        <f t="shared" ref="I42:I73" si="9">SUM(J42:Q42)</f>
        <v>0</v>
      </c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6">
        <v>5.31</v>
      </c>
      <c r="U42" s="35">
        <f t="shared" si="7"/>
        <v>0</v>
      </c>
    </row>
    <row r="43" ht="35" customHeight="true" spans="1:21">
      <c r="A43" s="20" t="s">
        <v>62</v>
      </c>
      <c r="B43" s="21">
        <f t="shared" si="8"/>
        <v>1.48</v>
      </c>
      <c r="C43" s="21"/>
      <c r="D43" s="21">
        <v>1.48</v>
      </c>
      <c r="E43" s="21"/>
      <c r="F43" s="21"/>
      <c r="G43" s="21"/>
      <c r="H43" s="21"/>
      <c r="I43" s="19">
        <f t="shared" si="9"/>
        <v>0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6">
        <v>1.48</v>
      </c>
      <c r="U43" s="35">
        <f t="shared" si="7"/>
        <v>0</v>
      </c>
    </row>
    <row r="44" ht="35" customHeight="true" spans="1:21">
      <c r="A44" s="20" t="s">
        <v>63</v>
      </c>
      <c r="B44" s="21">
        <f t="shared" si="8"/>
        <v>2.91</v>
      </c>
      <c r="C44" s="21"/>
      <c r="D44" s="21">
        <v>2.91</v>
      </c>
      <c r="E44" s="21"/>
      <c r="F44" s="21"/>
      <c r="G44" s="21"/>
      <c r="H44" s="21"/>
      <c r="I44" s="19">
        <f t="shared" si="9"/>
        <v>0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6">
        <v>2.91</v>
      </c>
      <c r="U44" s="35">
        <f t="shared" si="7"/>
        <v>0</v>
      </c>
    </row>
    <row r="45" ht="35" customHeight="true" spans="1:21">
      <c r="A45" s="20" t="s">
        <v>64</v>
      </c>
      <c r="B45" s="21">
        <f t="shared" si="8"/>
        <v>1.12</v>
      </c>
      <c r="C45" s="21"/>
      <c r="D45" s="21">
        <v>1.12</v>
      </c>
      <c r="E45" s="21"/>
      <c r="F45" s="21"/>
      <c r="G45" s="21"/>
      <c r="H45" s="21"/>
      <c r="I45" s="19">
        <f t="shared" si="9"/>
        <v>0</v>
      </c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6">
        <v>1.12</v>
      </c>
      <c r="U45" s="35">
        <f t="shared" si="7"/>
        <v>0</v>
      </c>
    </row>
    <row r="46" ht="35" customHeight="true" spans="1:21">
      <c r="A46" s="20" t="s">
        <v>65</v>
      </c>
      <c r="B46" s="21">
        <f t="shared" si="8"/>
        <v>39.51</v>
      </c>
      <c r="C46" s="21"/>
      <c r="D46" s="21">
        <v>39.51</v>
      </c>
      <c r="E46" s="21"/>
      <c r="F46" s="21"/>
      <c r="G46" s="21"/>
      <c r="H46" s="21"/>
      <c r="I46" s="19">
        <f t="shared" si="9"/>
        <v>0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6">
        <v>37.4</v>
      </c>
      <c r="U46" s="35">
        <f t="shared" si="7"/>
        <v>2.11</v>
      </c>
    </row>
    <row r="47" ht="35" customHeight="true" spans="1:21">
      <c r="A47" s="20" t="s">
        <v>66</v>
      </c>
      <c r="B47" s="21">
        <f t="shared" si="8"/>
        <v>12.92</v>
      </c>
      <c r="C47" s="21"/>
      <c r="D47" s="21">
        <v>12.92</v>
      </c>
      <c r="E47" s="21"/>
      <c r="F47" s="21"/>
      <c r="G47" s="21"/>
      <c r="H47" s="21"/>
      <c r="I47" s="19">
        <f t="shared" si="9"/>
        <v>0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6">
        <v>10.49</v>
      </c>
      <c r="U47" s="35">
        <f t="shared" si="7"/>
        <v>2.43</v>
      </c>
    </row>
    <row r="48" ht="35" customHeight="true" spans="1:21">
      <c r="A48" s="20" t="s">
        <v>67</v>
      </c>
      <c r="B48" s="21">
        <f t="shared" si="8"/>
        <v>3.22</v>
      </c>
      <c r="C48" s="21"/>
      <c r="D48" s="21">
        <v>3.22</v>
      </c>
      <c r="E48" s="21"/>
      <c r="F48" s="21"/>
      <c r="G48" s="21"/>
      <c r="H48" s="21"/>
      <c r="I48" s="19">
        <f t="shared" si="9"/>
        <v>0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6">
        <v>3.22</v>
      </c>
      <c r="U48" s="35">
        <f t="shared" si="7"/>
        <v>0</v>
      </c>
    </row>
    <row r="49" ht="35" customHeight="true" spans="1:21">
      <c r="A49" s="20" t="s">
        <v>68</v>
      </c>
      <c r="B49" s="21">
        <f t="shared" si="8"/>
        <v>2.36</v>
      </c>
      <c r="C49" s="21"/>
      <c r="D49" s="21">
        <v>2.36</v>
      </c>
      <c r="E49" s="21"/>
      <c r="F49" s="21"/>
      <c r="G49" s="21"/>
      <c r="H49" s="21"/>
      <c r="I49" s="19">
        <f t="shared" si="9"/>
        <v>0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6">
        <v>2.36</v>
      </c>
      <c r="U49" s="35">
        <f t="shared" si="7"/>
        <v>0</v>
      </c>
    </row>
    <row r="50" ht="35" customHeight="true" spans="1:21">
      <c r="A50" s="20" t="s">
        <v>69</v>
      </c>
      <c r="B50" s="21">
        <f t="shared" si="8"/>
        <v>2.61</v>
      </c>
      <c r="C50" s="21"/>
      <c r="D50" s="21">
        <v>2.61</v>
      </c>
      <c r="E50" s="21"/>
      <c r="F50" s="21"/>
      <c r="G50" s="21"/>
      <c r="H50" s="21"/>
      <c r="I50" s="19">
        <f t="shared" si="9"/>
        <v>0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6">
        <v>2.61</v>
      </c>
      <c r="U50" s="35">
        <f t="shared" si="7"/>
        <v>0</v>
      </c>
    </row>
    <row r="51" ht="35" customHeight="true" spans="1:21">
      <c r="A51" s="20" t="s">
        <v>70</v>
      </c>
      <c r="B51" s="21">
        <f t="shared" si="8"/>
        <v>2.27</v>
      </c>
      <c r="C51" s="21"/>
      <c r="D51" s="21">
        <v>2.27</v>
      </c>
      <c r="E51" s="21"/>
      <c r="F51" s="21"/>
      <c r="G51" s="21"/>
      <c r="H51" s="21"/>
      <c r="I51" s="19">
        <f t="shared" si="9"/>
        <v>0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6">
        <v>2.27</v>
      </c>
      <c r="U51" s="35">
        <f t="shared" si="7"/>
        <v>0</v>
      </c>
    </row>
    <row r="52" ht="35" customHeight="true" spans="1:21">
      <c r="A52" s="20" t="s">
        <v>71</v>
      </c>
      <c r="B52" s="21">
        <f t="shared" si="8"/>
        <v>1.23</v>
      </c>
      <c r="C52" s="21"/>
      <c r="D52" s="21">
        <v>1.23</v>
      </c>
      <c r="E52" s="21"/>
      <c r="F52" s="21"/>
      <c r="G52" s="21"/>
      <c r="H52" s="21"/>
      <c r="I52" s="19">
        <f t="shared" si="9"/>
        <v>0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6">
        <v>1.23</v>
      </c>
      <c r="U52" s="35">
        <f t="shared" si="7"/>
        <v>0</v>
      </c>
    </row>
    <row r="53" ht="35" customHeight="true" spans="1:21">
      <c r="A53" s="20" t="s">
        <v>72</v>
      </c>
      <c r="B53" s="21">
        <f t="shared" si="8"/>
        <v>79.49</v>
      </c>
      <c r="C53" s="21"/>
      <c r="D53" s="21">
        <v>79.49</v>
      </c>
      <c r="E53" s="21"/>
      <c r="F53" s="21"/>
      <c r="G53" s="21"/>
      <c r="H53" s="21"/>
      <c r="I53" s="19">
        <f t="shared" si="9"/>
        <v>0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6">
        <v>77.09</v>
      </c>
      <c r="U53" s="35">
        <f t="shared" si="7"/>
        <v>2.39999999999999</v>
      </c>
    </row>
    <row r="54" ht="35" customHeight="true" spans="1:21">
      <c r="A54" s="20" t="s">
        <v>73</v>
      </c>
      <c r="B54" s="21">
        <f t="shared" si="8"/>
        <v>1.57</v>
      </c>
      <c r="C54" s="21"/>
      <c r="D54" s="21">
        <v>1.57</v>
      </c>
      <c r="E54" s="21"/>
      <c r="F54" s="21"/>
      <c r="G54" s="21"/>
      <c r="H54" s="21"/>
      <c r="I54" s="19">
        <f t="shared" si="9"/>
        <v>0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6">
        <v>1.57</v>
      </c>
      <c r="U54" s="35">
        <f t="shared" si="7"/>
        <v>0</v>
      </c>
    </row>
    <row r="55" ht="35" customHeight="true" spans="1:21">
      <c r="A55" s="20" t="s">
        <v>74</v>
      </c>
      <c r="B55" s="21">
        <f t="shared" si="8"/>
        <v>14.33</v>
      </c>
      <c r="C55" s="21"/>
      <c r="D55" s="21">
        <f>6.16+8.17</f>
        <v>14.33</v>
      </c>
      <c r="E55" s="21"/>
      <c r="F55" s="21"/>
      <c r="G55" s="21"/>
      <c r="H55" s="21"/>
      <c r="I55" s="19">
        <f t="shared" si="9"/>
        <v>0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6">
        <v>14.33</v>
      </c>
      <c r="U55" s="35">
        <f t="shared" si="7"/>
        <v>0</v>
      </c>
    </row>
    <row r="56" ht="35" customHeight="true" spans="1:21">
      <c r="A56" s="20" t="s">
        <v>75</v>
      </c>
      <c r="B56" s="21">
        <f t="shared" si="8"/>
        <v>1.08</v>
      </c>
      <c r="C56" s="21"/>
      <c r="D56" s="21">
        <v>1.08</v>
      </c>
      <c r="E56" s="21"/>
      <c r="F56" s="21"/>
      <c r="G56" s="21"/>
      <c r="H56" s="21"/>
      <c r="I56" s="19">
        <f t="shared" si="9"/>
        <v>0</v>
      </c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6">
        <v>1.08</v>
      </c>
      <c r="U56" s="35">
        <f t="shared" si="7"/>
        <v>0</v>
      </c>
    </row>
    <row r="57" ht="35" customHeight="true" spans="1:21">
      <c r="A57" s="20" t="s">
        <v>76</v>
      </c>
      <c r="B57" s="21">
        <f t="shared" si="8"/>
        <v>1.76</v>
      </c>
      <c r="C57" s="21"/>
      <c r="D57" s="21">
        <v>1.76</v>
      </c>
      <c r="E57" s="21"/>
      <c r="F57" s="21"/>
      <c r="G57" s="21"/>
      <c r="H57" s="21"/>
      <c r="I57" s="19">
        <f t="shared" si="9"/>
        <v>0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6">
        <v>1.76</v>
      </c>
      <c r="U57" s="35">
        <f t="shared" si="7"/>
        <v>0</v>
      </c>
    </row>
    <row r="58" ht="35" customHeight="true" spans="1:21">
      <c r="A58" s="20" t="s">
        <v>77</v>
      </c>
      <c r="B58" s="21">
        <f t="shared" si="8"/>
        <v>1.28</v>
      </c>
      <c r="C58" s="21"/>
      <c r="D58" s="21">
        <v>1.28</v>
      </c>
      <c r="E58" s="21"/>
      <c r="F58" s="21"/>
      <c r="G58" s="21"/>
      <c r="H58" s="21"/>
      <c r="I58" s="19">
        <f t="shared" si="9"/>
        <v>0</v>
      </c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6">
        <v>1.28</v>
      </c>
      <c r="U58" s="35">
        <f t="shared" si="7"/>
        <v>0</v>
      </c>
    </row>
    <row r="59" ht="35" customHeight="true" spans="1:21">
      <c r="A59" s="25" t="s">
        <v>78</v>
      </c>
      <c r="B59" s="21">
        <f t="shared" si="8"/>
        <v>0.31</v>
      </c>
      <c r="C59" s="26"/>
      <c r="D59" s="26">
        <v>0.31</v>
      </c>
      <c r="E59" s="21"/>
      <c r="F59" s="21"/>
      <c r="G59" s="21"/>
      <c r="H59" s="21"/>
      <c r="I59" s="19">
        <f t="shared" si="9"/>
        <v>0</v>
      </c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6">
        <v>0.31</v>
      </c>
      <c r="U59" s="35">
        <f t="shared" si="7"/>
        <v>0</v>
      </c>
    </row>
    <row r="60" ht="35" customHeight="true" spans="1:21">
      <c r="A60" s="20" t="s">
        <v>79</v>
      </c>
      <c r="B60" s="21">
        <f t="shared" si="8"/>
        <v>2.69</v>
      </c>
      <c r="C60" s="21"/>
      <c r="D60" s="21">
        <v>2.69</v>
      </c>
      <c r="E60" s="21"/>
      <c r="F60" s="21"/>
      <c r="G60" s="21"/>
      <c r="H60" s="21"/>
      <c r="I60" s="19">
        <f t="shared" si="9"/>
        <v>0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6">
        <v>2.69</v>
      </c>
      <c r="U60" s="35">
        <f t="shared" si="7"/>
        <v>0</v>
      </c>
    </row>
    <row r="61" ht="35" customHeight="true" spans="1:21">
      <c r="A61" s="20" t="s">
        <v>80</v>
      </c>
      <c r="B61" s="21">
        <f t="shared" si="8"/>
        <v>2.55</v>
      </c>
      <c r="C61" s="21"/>
      <c r="D61" s="21">
        <v>2.55</v>
      </c>
      <c r="E61" s="21"/>
      <c r="F61" s="21"/>
      <c r="G61" s="21"/>
      <c r="H61" s="21"/>
      <c r="I61" s="19">
        <f t="shared" si="9"/>
        <v>0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6">
        <v>2.55</v>
      </c>
      <c r="U61" s="35">
        <f t="shared" si="7"/>
        <v>0</v>
      </c>
    </row>
    <row r="62" s="1" customFormat="true" ht="35" customHeight="true" spans="1:21">
      <c r="A62" s="15" t="s">
        <v>81</v>
      </c>
      <c r="B62" s="19">
        <f t="shared" si="8"/>
        <v>42.06</v>
      </c>
      <c r="C62" s="19">
        <f t="shared" ref="B62:J62" si="10">SUM(C63:C66)</f>
        <v>0</v>
      </c>
      <c r="D62" s="19">
        <f t="shared" si="10"/>
        <v>42.06</v>
      </c>
      <c r="E62" s="19">
        <f t="shared" si="10"/>
        <v>0</v>
      </c>
      <c r="F62" s="19">
        <f t="shared" si="10"/>
        <v>0</v>
      </c>
      <c r="G62" s="19">
        <f t="shared" si="10"/>
        <v>0</v>
      </c>
      <c r="H62" s="19">
        <f t="shared" si="10"/>
        <v>0</v>
      </c>
      <c r="I62" s="19">
        <f t="shared" si="9"/>
        <v>0</v>
      </c>
      <c r="J62" s="19"/>
      <c r="K62" s="19"/>
      <c r="L62" s="19"/>
      <c r="M62" s="19"/>
      <c r="N62" s="19"/>
      <c r="O62" s="19"/>
      <c r="P62" s="19"/>
      <c r="Q62" s="19"/>
      <c r="R62" s="19"/>
      <c r="S62" s="19">
        <f>SUM(S63:S66)</f>
        <v>0</v>
      </c>
      <c r="T62" s="19">
        <f>SUM(T63:T66)</f>
        <v>39.13</v>
      </c>
      <c r="U62" s="19">
        <f>SUM(U63:U66)</f>
        <v>2.93</v>
      </c>
    </row>
    <row r="63" s="1" customFormat="true" ht="35" customHeight="true" spans="1:21">
      <c r="A63" s="20" t="s">
        <v>82</v>
      </c>
      <c r="B63" s="21">
        <f t="shared" si="8"/>
        <v>10</v>
      </c>
      <c r="C63" s="19"/>
      <c r="D63" s="21">
        <v>10</v>
      </c>
      <c r="E63" s="19"/>
      <c r="F63" s="19"/>
      <c r="G63" s="19"/>
      <c r="H63" s="19"/>
      <c r="I63" s="19">
        <f t="shared" si="9"/>
        <v>0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6">
        <v>10</v>
      </c>
      <c r="U63" s="35">
        <f t="shared" si="7"/>
        <v>0</v>
      </c>
    </row>
    <row r="64" s="1" customFormat="true" ht="35" customHeight="true" spans="1:21">
      <c r="A64" s="20" t="s">
        <v>83</v>
      </c>
      <c r="B64" s="21">
        <f t="shared" si="8"/>
        <v>8.4</v>
      </c>
      <c r="C64" s="19"/>
      <c r="D64" s="21">
        <v>8.4</v>
      </c>
      <c r="E64" s="19"/>
      <c r="F64" s="19"/>
      <c r="G64" s="19"/>
      <c r="H64" s="19"/>
      <c r="I64" s="19">
        <f t="shared" si="9"/>
        <v>0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6">
        <v>8.4</v>
      </c>
      <c r="U64" s="35">
        <f t="shared" si="7"/>
        <v>0</v>
      </c>
    </row>
    <row r="65" s="1" customFormat="true" ht="35" customHeight="true" spans="1:21">
      <c r="A65" s="20" t="s">
        <v>84</v>
      </c>
      <c r="B65" s="21">
        <f t="shared" si="8"/>
        <v>0.42</v>
      </c>
      <c r="C65" s="19"/>
      <c r="D65" s="21">
        <v>0.42</v>
      </c>
      <c r="E65" s="19"/>
      <c r="F65" s="19"/>
      <c r="G65" s="19"/>
      <c r="H65" s="19"/>
      <c r="I65" s="19">
        <f t="shared" si="9"/>
        <v>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26">
        <v>0.37</v>
      </c>
      <c r="U65" s="35">
        <f t="shared" si="7"/>
        <v>0.05</v>
      </c>
    </row>
    <row r="66" s="1" customFormat="true" ht="35" customHeight="true" spans="1:21">
      <c r="A66" s="20" t="s">
        <v>85</v>
      </c>
      <c r="B66" s="21">
        <f t="shared" si="8"/>
        <v>23.24</v>
      </c>
      <c r="C66" s="19"/>
      <c r="D66" s="21">
        <v>23.24</v>
      </c>
      <c r="E66" s="19"/>
      <c r="F66" s="19"/>
      <c r="G66" s="19"/>
      <c r="H66" s="19"/>
      <c r="I66" s="19">
        <f t="shared" si="9"/>
        <v>0</v>
      </c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26">
        <v>20.36</v>
      </c>
      <c r="U66" s="35">
        <f t="shared" si="7"/>
        <v>2.88</v>
      </c>
    </row>
  </sheetData>
  <mergeCells count="15">
    <mergeCell ref="A2:U2"/>
    <mergeCell ref="C4:S4"/>
    <mergeCell ref="I5:Q5"/>
    <mergeCell ref="A4:A6"/>
    <mergeCell ref="B4:B6"/>
    <mergeCell ref="C5:C6"/>
    <mergeCell ref="D5:D6"/>
    <mergeCell ref="E5:E6"/>
    <mergeCell ref="F5:F6"/>
    <mergeCell ref="G5:G6"/>
    <mergeCell ref="H5:H6"/>
    <mergeCell ref="R5:R6"/>
    <mergeCell ref="S5:S6"/>
    <mergeCell ref="T4:T6"/>
    <mergeCell ref="U4:U6"/>
  </mergeCells>
  <printOptions horizontalCentered="true"/>
  <pageMargins left="0.468055555555556" right="0.468055555555556" top="0.590277777777778" bottom="0.790972222222222" header="0.511805555555556" footer="0.511805555555556"/>
  <pageSetup paperSize="8" scale="62" fitToHeight="0" orientation="landscape" useFirstPageNumber="tru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省卫生和计划生育委员会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龙玉珊</dc:creator>
  <cp:lastModifiedBy>ht706</cp:lastModifiedBy>
  <dcterms:created xsi:type="dcterms:W3CDTF">2022-12-30T10:35:00Z</dcterms:created>
  <dcterms:modified xsi:type="dcterms:W3CDTF">2023-01-29T15:51:22Z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E7086E05ACC3031A3786B963B4083D26</vt:lpwstr>
  </property>
</Properties>
</file>