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125" windowHeight="12615"/>
  </bookViews>
  <sheets>
    <sheet name="附表3-4" sheetId="1" r:id="rId1"/>
  </sheets>
  <calcPr calcId="144525"/>
</workbook>
</file>

<file path=xl/sharedStrings.xml><?xml version="1.0" encoding="utf-8"?>
<sst xmlns="http://schemas.openxmlformats.org/spreadsheetml/2006/main" count="50" uniqueCount="40">
  <si>
    <t>附表4</t>
  </si>
  <si>
    <t>广东省2023年省属普通高中教育国家助学金安排表</t>
  </si>
  <si>
    <t>计算单位：人、元</t>
  </si>
  <si>
    <t>用款单位名称</t>
  </si>
  <si>
    <t>具体实施单位</t>
  </si>
  <si>
    <t>基础数据</t>
  </si>
  <si>
    <t>2022年需省级以上资金</t>
  </si>
  <si>
    <t>2023年预算需省级以上资金</t>
  </si>
  <si>
    <t>粤财科教函[2021]43号预算安排2022年金额</t>
  </si>
  <si>
    <t>核定全年安排的省级以上资金</t>
  </si>
  <si>
    <t>粤财科教函[2022]35号文已安排省级以上资金</t>
  </si>
  <si>
    <t>此次安排省级以上资金</t>
  </si>
  <si>
    <t>备注</t>
  </si>
  <si>
    <t>2022年春季学期资助人数</t>
  </si>
  <si>
    <t>2022年秋季学期资助人数</t>
  </si>
  <si>
    <t>2023年预算资助人数</t>
  </si>
  <si>
    <t>省级以上财政分担比例（%）</t>
  </si>
  <si>
    <t>合计</t>
  </si>
  <si>
    <t>其中：
中央资金</t>
  </si>
  <si>
    <t>其中：
省级资金</t>
  </si>
  <si>
    <t>小计</t>
  </si>
  <si>
    <t>A</t>
  </si>
  <si>
    <t>B</t>
  </si>
  <si>
    <t>I</t>
  </si>
  <si>
    <t>C</t>
  </si>
  <si>
    <t>D</t>
  </si>
  <si>
    <t>E</t>
  </si>
  <si>
    <t>F=C+D-E</t>
  </si>
  <si>
    <t>G</t>
  </si>
  <si>
    <t>H</t>
  </si>
  <si>
    <t>J</t>
  </si>
  <si>
    <t>K</t>
  </si>
  <si>
    <t>L=F-I</t>
  </si>
  <si>
    <t>M</t>
  </si>
  <si>
    <t>N</t>
  </si>
  <si>
    <t>O</t>
  </si>
  <si>
    <t>合  计</t>
  </si>
  <si>
    <t>广东实验中学</t>
  </si>
  <si>
    <t>华南师范大学附中</t>
  </si>
  <si>
    <t>华南师范大学附属中学</t>
  </si>
</sst>
</file>

<file path=xl/styles.xml><?xml version="1.0" encoding="utf-8"?>
<styleSheet xmlns="http://schemas.openxmlformats.org/spreadsheetml/2006/main">
  <numFmts count="8">
    <numFmt numFmtId="176" formatCode="#,##0.0_ ;[Red]\-#,##0.0\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7" formatCode="#,##0_ ;[Red]\-#,##0\ "/>
    <numFmt numFmtId="43" formatCode="_ * #,##0.00_ ;_ * \-#,##0.00_ ;_ * &quot;-&quot;??_ ;_ @_ "/>
    <numFmt numFmtId="178" formatCode="#,##0_ "/>
    <numFmt numFmtId="179" formatCode="0.0_ "/>
  </numFmts>
  <fonts count="40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b/>
      <sz val="36"/>
      <color theme="1"/>
      <name val="宋体"/>
      <charset val="134"/>
    </font>
    <font>
      <b/>
      <sz val="18"/>
      <color theme="1"/>
      <name val="宋体"/>
      <charset val="134"/>
      <scheme val="minor"/>
    </font>
    <font>
      <sz val="14"/>
      <name val="方正姚体"/>
      <charset val="134"/>
    </font>
    <font>
      <b/>
      <sz val="14"/>
      <color theme="1"/>
      <name val="方正姚体"/>
      <charset val="134"/>
    </font>
    <font>
      <sz val="12"/>
      <color theme="1"/>
      <name val="方正姚体"/>
      <charset val="134"/>
    </font>
    <font>
      <b/>
      <sz val="12"/>
      <color theme="1"/>
      <name val="宋体"/>
      <charset val="134"/>
      <scheme val="minor"/>
    </font>
    <font>
      <sz val="12"/>
      <name val="幼圆"/>
      <charset val="134"/>
    </font>
    <font>
      <b/>
      <sz val="10"/>
      <color indexed="8"/>
      <name val="宋体"/>
      <charset val="134"/>
    </font>
    <font>
      <b/>
      <sz val="14"/>
      <color indexed="8"/>
      <name val="宋体"/>
      <charset val="134"/>
    </font>
    <font>
      <sz val="10"/>
      <name val="宋体"/>
      <charset val="134"/>
    </font>
    <font>
      <sz val="14"/>
      <color theme="1"/>
      <name val="宋体"/>
      <charset val="134"/>
      <scheme val="minor"/>
    </font>
    <font>
      <sz val="14"/>
      <name val="宋体"/>
      <charset val="134"/>
    </font>
    <font>
      <sz val="14"/>
      <color theme="1"/>
      <name val="宋体"/>
      <charset val="134"/>
    </font>
    <font>
      <b/>
      <sz val="16"/>
      <color theme="1"/>
      <name val="方正姚体"/>
      <charset val="134"/>
    </font>
    <font>
      <b/>
      <sz val="14"/>
      <name val="方正姚体"/>
      <charset val="134"/>
    </font>
    <font>
      <sz val="12"/>
      <name val="宋体"/>
      <charset val="134"/>
      <scheme val="minor"/>
    </font>
    <font>
      <sz val="12"/>
      <color theme="1"/>
      <name val="幼圆"/>
      <charset val="134"/>
    </font>
    <font>
      <sz val="14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0"/>
      <name val="Arial"/>
      <charset val="134"/>
    </font>
  </fonts>
  <fills count="36">
    <fill>
      <patternFill patternType="none"/>
    </fill>
    <fill>
      <patternFill patternType="gray125"/>
    </fill>
    <fill>
      <patternFill patternType="solid">
        <fgColor theme="8" tint="0.79995117038483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4" fillId="12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21" borderId="9" applyNumberFormat="0" applyFont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2" fillId="0" borderId="8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36" fillId="27" borderId="13" applyNumberFormat="0" applyAlignment="0" applyProtection="0">
      <alignment vertical="center"/>
    </xf>
    <xf numFmtId="0" fontId="37" fillId="27" borderId="7" applyNumberFormat="0" applyAlignment="0" applyProtection="0">
      <alignment vertical="center"/>
    </xf>
    <xf numFmtId="0" fontId="38" fillId="30" borderId="14" applyNumberFormat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39" fillId="0" borderId="0"/>
    <xf numFmtId="0" fontId="26" fillId="16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1" xfId="50" applyNumberFormat="1" applyFont="1" applyFill="1" applyBorder="1" applyAlignment="1">
      <alignment horizontal="center" vertical="center" wrapText="1"/>
    </xf>
    <xf numFmtId="177" fontId="5" fillId="0" borderId="2" xfId="0" applyNumberFormat="1" applyFont="1" applyFill="1" applyBorder="1" applyAlignment="1">
      <alignment horizontal="center" vertical="center"/>
    </xf>
    <xf numFmtId="177" fontId="5" fillId="0" borderId="3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9" fontId="6" fillId="0" borderId="1" xfId="11" applyNumberFormat="1" applyFont="1" applyFill="1" applyBorder="1" applyAlignment="1" applyProtection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177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178" fontId="9" fillId="2" borderId="1" xfId="31" applyNumberFormat="1" applyFont="1" applyFill="1" applyBorder="1" applyAlignment="1">
      <alignment horizontal="center" vertical="center" wrapText="1"/>
    </xf>
    <xf numFmtId="178" fontId="10" fillId="2" borderId="1" xfId="31" applyNumberFormat="1" applyFont="1" applyFill="1" applyBorder="1" applyAlignment="1">
      <alignment horizontal="center" vertical="center" wrapText="1"/>
    </xf>
    <xf numFmtId="178" fontId="10" fillId="3" borderId="1" xfId="31" applyNumberFormat="1" applyFont="1" applyFill="1" applyBorder="1" applyAlignment="1">
      <alignment horizontal="center" vertical="center" wrapText="1"/>
    </xf>
    <xf numFmtId="178" fontId="11" fillId="0" borderId="1" xfId="31" applyNumberFormat="1" applyFont="1" applyFill="1" applyBorder="1" applyAlignment="1">
      <alignment horizontal="left" vertical="center" wrapText="1"/>
    </xf>
    <xf numFmtId="177" fontId="12" fillId="0" borderId="1" xfId="0" applyNumberFormat="1" applyFont="1" applyFill="1" applyBorder="1" applyAlignment="1">
      <alignment horizontal="right" vertical="center" wrapText="1"/>
    </xf>
    <xf numFmtId="178" fontId="13" fillId="0" borderId="1" xfId="31" applyNumberFormat="1" applyFont="1" applyFill="1" applyBorder="1" applyAlignment="1">
      <alignment horizontal="right" vertical="center" wrapText="1"/>
    </xf>
    <xf numFmtId="9" fontId="12" fillId="0" borderId="1" xfId="11" applyFont="1" applyFill="1" applyBorder="1" applyAlignment="1">
      <alignment horizontal="center" vertical="center" wrapText="1"/>
    </xf>
    <xf numFmtId="177" fontId="14" fillId="0" borderId="1" xfId="0" applyNumberFormat="1" applyFont="1" applyFill="1" applyBorder="1" applyAlignment="1">
      <alignment horizontal="right" vertical="center"/>
    </xf>
    <xf numFmtId="0" fontId="15" fillId="0" borderId="1" xfId="0" applyFont="1" applyFill="1" applyBorder="1" applyAlignment="1">
      <alignment horizontal="center" vertical="center" wrapText="1"/>
    </xf>
    <xf numFmtId="179" fontId="16" fillId="0" borderId="2" xfId="0" applyNumberFormat="1" applyFont="1" applyFill="1" applyBorder="1" applyAlignment="1">
      <alignment horizontal="center" vertical="center" wrapText="1"/>
    </xf>
    <xf numFmtId="179" fontId="16" fillId="0" borderId="3" xfId="0" applyNumberFormat="1" applyFont="1" applyFill="1" applyBorder="1" applyAlignment="1">
      <alignment horizontal="center" vertical="center" wrapText="1"/>
    </xf>
    <xf numFmtId="179" fontId="16" fillId="0" borderId="6" xfId="0" applyNumberFormat="1" applyFont="1" applyFill="1" applyBorder="1" applyAlignment="1">
      <alignment horizontal="center" vertical="center" wrapText="1"/>
    </xf>
    <xf numFmtId="179" fontId="5" fillId="0" borderId="1" xfId="0" applyNumberFormat="1" applyFont="1" applyFill="1" applyBorder="1" applyAlignment="1">
      <alignment horizontal="center" vertical="center" wrapText="1"/>
    </xf>
    <xf numFmtId="179" fontId="16" fillId="0" borderId="1" xfId="0" applyNumberFormat="1" applyFont="1" applyFill="1" applyBorder="1" applyAlignment="1">
      <alignment horizontal="center" vertical="center" wrapText="1"/>
    </xf>
    <xf numFmtId="179" fontId="16" fillId="4" borderId="1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179" fontId="18" fillId="0" borderId="1" xfId="0" applyNumberFormat="1" applyFont="1" applyFill="1" applyBorder="1" applyAlignment="1">
      <alignment horizontal="center" vertical="center" wrapText="1"/>
    </xf>
    <xf numFmtId="179" fontId="8" fillId="0" borderId="1" xfId="0" applyNumberFormat="1" applyFont="1" applyFill="1" applyBorder="1" applyAlignment="1">
      <alignment horizontal="center" vertical="center" wrapText="1"/>
    </xf>
    <xf numFmtId="179" fontId="8" fillId="4" borderId="1" xfId="0" applyNumberFormat="1" applyFont="1" applyFill="1" applyBorder="1" applyAlignment="1">
      <alignment horizontal="center" vertical="center" wrapText="1"/>
    </xf>
    <xf numFmtId="177" fontId="19" fillId="0" borderId="1" xfId="50" applyNumberFormat="1" applyFont="1" applyFill="1" applyBorder="1" applyAlignment="1">
      <alignment horizontal="right" vertical="center" wrapText="1"/>
    </xf>
    <xf numFmtId="0" fontId="7" fillId="0" borderId="0" xfId="0" applyFont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/>
    </xf>
    <xf numFmtId="0" fontId="8" fillId="0" borderId="1" xfId="0" applyNumberFormat="1" applyFont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常规_省属附件3 2" xfId="31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S9"/>
  <sheetViews>
    <sheetView tabSelected="1" workbookViewId="0">
      <selection activeCell="G13" sqref="G13"/>
    </sheetView>
  </sheetViews>
  <sheetFormatPr defaultColWidth="8.89166666666667" defaultRowHeight="13.5"/>
  <cols>
    <col min="1" max="2" width="20.775" customWidth="1"/>
    <col min="3" max="6" width="20.775" hidden="1" customWidth="1"/>
    <col min="7" max="9" width="20.775" customWidth="1"/>
    <col min="10" max="10" width="11.375" customWidth="1"/>
    <col min="11" max="11" width="8.625" customWidth="1"/>
    <col min="12" max="13" width="11.375" customWidth="1"/>
    <col min="14" max="14" width="8.625" customWidth="1"/>
    <col min="15" max="16" width="11.375" customWidth="1"/>
    <col min="17" max="17" width="8.625" customWidth="1"/>
    <col min="18" max="18" width="11.375" customWidth="1"/>
    <col min="19" max="19" width="5.375" customWidth="1"/>
  </cols>
  <sheetData>
    <row r="1" ht="20.25" spans="1:1">
      <c r="A1" s="1" t="s">
        <v>0</v>
      </c>
    </row>
    <row r="2" ht="46.5" spans="1:19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ht="22.5" spans="1:19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7" t="s">
        <v>2</v>
      </c>
      <c r="S3" s="37"/>
    </row>
    <row r="4" ht="58" customHeight="1" spans="1:19">
      <c r="A4" s="4" t="s">
        <v>3</v>
      </c>
      <c r="B4" s="4" t="s">
        <v>4</v>
      </c>
      <c r="C4" s="5" t="s">
        <v>5</v>
      </c>
      <c r="D4" s="6"/>
      <c r="E4" s="6"/>
      <c r="F4" s="6"/>
      <c r="G4" s="7" t="s">
        <v>6</v>
      </c>
      <c r="H4" s="7" t="s">
        <v>7</v>
      </c>
      <c r="I4" s="23" t="s">
        <v>8</v>
      </c>
      <c r="J4" s="24" t="s">
        <v>9</v>
      </c>
      <c r="K4" s="25"/>
      <c r="L4" s="26"/>
      <c r="M4" s="27" t="s">
        <v>10</v>
      </c>
      <c r="N4" s="28"/>
      <c r="O4" s="28"/>
      <c r="P4" s="29" t="s">
        <v>11</v>
      </c>
      <c r="Q4" s="29"/>
      <c r="R4" s="29"/>
      <c r="S4" s="38" t="s">
        <v>12</v>
      </c>
    </row>
    <row r="5" ht="78" customHeight="1" spans="1:19">
      <c r="A5" s="4" t="s">
        <v>3</v>
      </c>
      <c r="B5" s="4" t="s">
        <v>4</v>
      </c>
      <c r="C5" s="8" t="s">
        <v>13</v>
      </c>
      <c r="D5" s="8" t="s">
        <v>14</v>
      </c>
      <c r="E5" s="8" t="s">
        <v>15</v>
      </c>
      <c r="F5" s="9" t="s">
        <v>16</v>
      </c>
      <c r="G5" s="10"/>
      <c r="H5" s="10"/>
      <c r="I5" s="23"/>
      <c r="J5" s="30" t="s">
        <v>17</v>
      </c>
      <c r="K5" s="30" t="s">
        <v>18</v>
      </c>
      <c r="L5" s="30" t="s">
        <v>19</v>
      </c>
      <c r="M5" s="30" t="s">
        <v>20</v>
      </c>
      <c r="N5" s="30" t="s">
        <v>18</v>
      </c>
      <c r="O5" s="30" t="s">
        <v>19</v>
      </c>
      <c r="P5" s="31" t="s">
        <v>20</v>
      </c>
      <c r="Q5" s="31" t="s">
        <v>18</v>
      </c>
      <c r="R5" s="31" t="s">
        <v>19</v>
      </c>
      <c r="S5" s="38"/>
    </row>
    <row r="6" ht="14.25" spans="1:19">
      <c r="A6" s="11" t="s">
        <v>21</v>
      </c>
      <c r="B6" s="11" t="s">
        <v>22</v>
      </c>
      <c r="C6" s="12"/>
      <c r="D6" s="12"/>
      <c r="E6" s="12"/>
      <c r="F6" s="13" t="s">
        <v>23</v>
      </c>
      <c r="G6" s="14" t="s">
        <v>24</v>
      </c>
      <c r="H6" s="14" t="s">
        <v>25</v>
      </c>
      <c r="I6" s="14" t="s">
        <v>26</v>
      </c>
      <c r="J6" s="32" t="s">
        <v>27</v>
      </c>
      <c r="K6" s="32" t="s">
        <v>28</v>
      </c>
      <c r="L6" s="32" t="s">
        <v>29</v>
      </c>
      <c r="M6" s="33" t="s">
        <v>23</v>
      </c>
      <c r="N6" s="34" t="s">
        <v>30</v>
      </c>
      <c r="O6" s="34" t="s">
        <v>31</v>
      </c>
      <c r="P6" s="35" t="s">
        <v>32</v>
      </c>
      <c r="Q6" s="35" t="s">
        <v>33</v>
      </c>
      <c r="R6" s="35" t="s">
        <v>34</v>
      </c>
      <c r="S6" s="39" t="s">
        <v>35</v>
      </c>
    </row>
    <row r="7" ht="18.75" spans="1:19">
      <c r="A7" s="15" t="s">
        <v>36</v>
      </c>
      <c r="B7" s="15" t="s">
        <v>36</v>
      </c>
      <c r="C7" s="16">
        <f t="shared" ref="C7:E7" si="0">SUM(C8:C9)</f>
        <v>33</v>
      </c>
      <c r="D7" s="16">
        <f t="shared" si="0"/>
        <v>22</v>
      </c>
      <c r="E7" s="17">
        <f t="shared" si="0"/>
        <v>22</v>
      </c>
      <c r="F7" s="17"/>
      <c r="G7" s="17">
        <f t="shared" ref="G7:R7" si="1">SUM(G8:G9)</f>
        <v>55000</v>
      </c>
      <c r="H7" s="17">
        <f t="shared" si="1"/>
        <v>44000</v>
      </c>
      <c r="I7" s="17">
        <f t="shared" si="1"/>
        <v>62000</v>
      </c>
      <c r="J7" s="17">
        <f t="shared" si="1"/>
        <v>37000</v>
      </c>
      <c r="K7" s="17">
        <f t="shared" si="1"/>
        <v>0</v>
      </c>
      <c r="L7" s="17">
        <f t="shared" si="1"/>
        <v>37000</v>
      </c>
      <c r="M7" s="17">
        <f t="shared" si="1"/>
        <v>44000</v>
      </c>
      <c r="N7" s="17">
        <f t="shared" si="1"/>
        <v>0</v>
      </c>
      <c r="O7" s="17">
        <f t="shared" si="1"/>
        <v>44000</v>
      </c>
      <c r="P7" s="17">
        <f t="shared" si="1"/>
        <v>-7000</v>
      </c>
      <c r="Q7" s="17">
        <f t="shared" si="1"/>
        <v>0</v>
      </c>
      <c r="R7" s="17">
        <f t="shared" si="1"/>
        <v>-7000</v>
      </c>
      <c r="S7" s="16"/>
    </row>
    <row r="8" ht="18.75" spans="1:19">
      <c r="A8" s="18" t="s">
        <v>37</v>
      </c>
      <c r="B8" s="18" t="s">
        <v>37</v>
      </c>
      <c r="C8" s="19">
        <v>15</v>
      </c>
      <c r="D8" s="19">
        <v>9</v>
      </c>
      <c r="E8" s="20">
        <v>9</v>
      </c>
      <c r="F8" s="21">
        <v>1</v>
      </c>
      <c r="G8" s="19">
        <f>(C8+D8)*1000</f>
        <v>24000</v>
      </c>
      <c r="H8" s="22">
        <f>E8*2000</f>
        <v>18000</v>
      </c>
      <c r="I8" s="36">
        <v>26000</v>
      </c>
      <c r="J8" s="22">
        <f>IF(ROUND(G8+H8-I8,0)&lt;0,0,ROUND(G8+H8-I8,0))</f>
        <v>16000</v>
      </c>
      <c r="K8" s="19">
        <v>0</v>
      </c>
      <c r="L8" s="19">
        <f>J8-K8</f>
        <v>16000</v>
      </c>
      <c r="M8" s="20">
        <v>18000</v>
      </c>
      <c r="N8" s="20">
        <v>0</v>
      </c>
      <c r="O8" s="20">
        <v>18000</v>
      </c>
      <c r="P8" s="22">
        <f>Q8+R8</f>
        <v>-2000</v>
      </c>
      <c r="Q8" s="22">
        <f>K8-N8</f>
        <v>0</v>
      </c>
      <c r="R8" s="22">
        <f>L8-O8</f>
        <v>-2000</v>
      </c>
      <c r="S8" s="19"/>
    </row>
    <row r="9" ht="18.75" spans="1:19">
      <c r="A9" s="18" t="s">
        <v>38</v>
      </c>
      <c r="B9" s="18" t="s">
        <v>39</v>
      </c>
      <c r="C9" s="19">
        <v>18</v>
      </c>
      <c r="D9" s="19">
        <v>13</v>
      </c>
      <c r="E9" s="20">
        <v>13</v>
      </c>
      <c r="F9" s="21">
        <v>1</v>
      </c>
      <c r="G9" s="19">
        <f>(C9+D9)*1000</f>
        <v>31000</v>
      </c>
      <c r="H9" s="22">
        <f>E9*2000</f>
        <v>26000</v>
      </c>
      <c r="I9" s="36">
        <v>36000</v>
      </c>
      <c r="J9" s="22">
        <f>IF(ROUND(G9+H9-I9,0)&lt;0,0,ROUND(G9+H9-I9,0))</f>
        <v>21000</v>
      </c>
      <c r="K9" s="19">
        <v>0</v>
      </c>
      <c r="L9" s="19">
        <f>J9-K9</f>
        <v>21000</v>
      </c>
      <c r="M9" s="20">
        <v>26000</v>
      </c>
      <c r="N9" s="20">
        <v>0</v>
      </c>
      <c r="O9" s="20">
        <v>26000</v>
      </c>
      <c r="P9" s="22">
        <f>Q9+R9</f>
        <v>-5000</v>
      </c>
      <c r="Q9" s="19"/>
      <c r="R9" s="22">
        <f>L9-O9</f>
        <v>-5000</v>
      </c>
      <c r="S9" s="19"/>
    </row>
  </sheetData>
  <mergeCells count="12">
    <mergeCell ref="A2:S2"/>
    <mergeCell ref="R3:S3"/>
    <mergeCell ref="C4:F4"/>
    <mergeCell ref="J4:L4"/>
    <mergeCell ref="M4:O4"/>
    <mergeCell ref="P4:R4"/>
    <mergeCell ref="A4:A5"/>
    <mergeCell ref="B4:B5"/>
    <mergeCell ref="G4:G5"/>
    <mergeCell ref="H4:H5"/>
    <mergeCell ref="I4:I5"/>
    <mergeCell ref="S4:S5"/>
  </mergeCells>
  <printOptions horizontalCentered="1"/>
  <pageMargins left="0.751388888888889" right="0.751388888888889" top="1" bottom="1" header="0.5" footer="0.5"/>
  <pageSetup paperSize="9" scale="6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附表3-4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张延彬</dc:creator>
  <cp:lastModifiedBy>张延彬</cp:lastModifiedBy>
  <dcterms:created xsi:type="dcterms:W3CDTF">2023-06-01T08:26:00Z</dcterms:created>
  <dcterms:modified xsi:type="dcterms:W3CDTF">2023-06-01T09:16:36Z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2052-11.8.2.10229</vt:lpwstr>
  </property>
</Properties>
</file>