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125" windowHeight="12615"/>
  </bookViews>
  <sheets>
    <sheet name="附表3-3" sheetId="1" r:id="rId1"/>
  </sheets>
  <definedNames>
    <definedName name="_xlnm.Print_Titles" localSheetId="0">'附表3-3'!$4:$5</definedName>
  </definedNames>
  <calcPr calcId="144525"/>
</workbook>
</file>

<file path=xl/sharedStrings.xml><?xml version="1.0" encoding="utf-8"?>
<sst xmlns="http://schemas.openxmlformats.org/spreadsheetml/2006/main" count="442" uniqueCount="200">
  <si>
    <t>附件3</t>
  </si>
  <si>
    <t>广东省2023年市属普通高中教育国家助学金安排表</t>
  </si>
  <si>
    <t>计算单位：人、元</t>
  </si>
  <si>
    <t>用款单位名称</t>
  </si>
  <si>
    <t>具体实施单位</t>
  </si>
  <si>
    <t>基础数据</t>
  </si>
  <si>
    <t>2022年需省级以上资金</t>
  </si>
  <si>
    <t>2023年预算需省级以上资金</t>
  </si>
  <si>
    <t>粤财科教[2021]237号预算安排2022年资金</t>
  </si>
  <si>
    <t>核定全年安排的省级以上资金</t>
  </si>
  <si>
    <t>粤财科教[2022]219号文已安排省级以上资金</t>
  </si>
  <si>
    <t>此次安排省级以上资金</t>
  </si>
  <si>
    <t>备注</t>
  </si>
  <si>
    <t>2022年春季学期资助人数</t>
  </si>
  <si>
    <t>2022年秋季学期资助人数</t>
  </si>
  <si>
    <t>2023年预算资助人数</t>
  </si>
  <si>
    <t>省级以上财政分担比例（%）</t>
  </si>
  <si>
    <t>合计</t>
  </si>
  <si>
    <t>其中：中央资金</t>
  </si>
  <si>
    <t>其中：省级资金</t>
  </si>
  <si>
    <t>小计</t>
  </si>
  <si>
    <t>其中：中央资金（用省级资金置换）</t>
  </si>
  <si>
    <t>A</t>
  </si>
  <si>
    <t>B</t>
  </si>
  <si>
    <t>F</t>
  </si>
  <si>
    <t>G</t>
  </si>
  <si>
    <t>H</t>
  </si>
  <si>
    <t>I</t>
  </si>
  <si>
    <t>C</t>
  </si>
  <si>
    <t>D</t>
  </si>
  <si>
    <t>E</t>
  </si>
  <si>
    <t>F=C+D-E</t>
  </si>
  <si>
    <t>J</t>
  </si>
  <si>
    <t>K</t>
  </si>
  <si>
    <t>L=F-I</t>
  </si>
  <si>
    <t>M</t>
  </si>
  <si>
    <t>N</t>
  </si>
  <si>
    <t>O</t>
  </si>
  <si>
    <t>合  计</t>
  </si>
  <si>
    <t>广州市</t>
  </si>
  <si>
    <t>广州市本级</t>
  </si>
  <si>
    <t>越秀区</t>
  </si>
  <si>
    <t>荔湾区</t>
  </si>
  <si>
    <t>海珠区</t>
  </si>
  <si>
    <t>天河区</t>
  </si>
  <si>
    <t>白云区</t>
  </si>
  <si>
    <t>黄埔区</t>
  </si>
  <si>
    <t>花都区</t>
  </si>
  <si>
    <t>番禺区</t>
  </si>
  <si>
    <t>南沙区</t>
  </si>
  <si>
    <t>从化区</t>
  </si>
  <si>
    <t>增城区</t>
  </si>
  <si>
    <t>珠海市</t>
  </si>
  <si>
    <t>珠海市本级</t>
  </si>
  <si>
    <t>珠海市高新区</t>
  </si>
  <si>
    <t>珠海市横琴新区</t>
  </si>
  <si>
    <t>用负指标收回资金</t>
  </si>
  <si>
    <t>香洲区</t>
  </si>
  <si>
    <t>珠海市万山区</t>
  </si>
  <si>
    <t>万山区</t>
  </si>
  <si>
    <t>汕头市</t>
  </si>
  <si>
    <t>汕头市本级</t>
  </si>
  <si>
    <t>金平区</t>
  </si>
  <si>
    <t>龙湖区</t>
  </si>
  <si>
    <t>澄海区</t>
  </si>
  <si>
    <t>濠江区</t>
  </si>
  <si>
    <t>潮阳区</t>
  </si>
  <si>
    <t>潮南区</t>
  </si>
  <si>
    <t>南澳县</t>
  </si>
  <si>
    <t>佛山市</t>
  </si>
  <si>
    <t>佛山市本级</t>
  </si>
  <si>
    <t>禅城区</t>
  </si>
  <si>
    <t>南海区</t>
  </si>
  <si>
    <t>高明区</t>
  </si>
  <si>
    <t>三水区</t>
  </si>
  <si>
    <t>顺德区</t>
  </si>
  <si>
    <t>韶关市</t>
  </si>
  <si>
    <t>韶关市本级</t>
  </si>
  <si>
    <t>曲江区</t>
  </si>
  <si>
    <t>始兴县</t>
  </si>
  <si>
    <t>新丰县</t>
  </si>
  <si>
    <t>乐昌市</t>
  </si>
  <si>
    <t>翁源县</t>
  </si>
  <si>
    <t>乳源瑶族自治县</t>
  </si>
  <si>
    <t>南雄市</t>
  </si>
  <si>
    <t>仁化县</t>
  </si>
  <si>
    <t>河源市</t>
  </si>
  <si>
    <t>河源市本级</t>
  </si>
  <si>
    <t>源城区</t>
  </si>
  <si>
    <t>和平县</t>
  </si>
  <si>
    <t>东源县</t>
  </si>
  <si>
    <t>连平县</t>
  </si>
  <si>
    <t>紫金县</t>
  </si>
  <si>
    <t>龙川县</t>
  </si>
  <si>
    <t>梅州市</t>
  </si>
  <si>
    <t>梅州市本级</t>
  </si>
  <si>
    <t>梅江区</t>
  </si>
  <si>
    <t>梅县区</t>
  </si>
  <si>
    <t>平远县</t>
  </si>
  <si>
    <t>蕉岭县</t>
  </si>
  <si>
    <t>大埔县</t>
  </si>
  <si>
    <t>五华县</t>
  </si>
  <si>
    <t>兴宁市</t>
  </si>
  <si>
    <t>丰顺县</t>
  </si>
  <si>
    <t>惠州市</t>
  </si>
  <si>
    <t>惠州市本级</t>
  </si>
  <si>
    <t>惠州大亚湾经济技术开发区</t>
  </si>
  <si>
    <t>惠州仲恺高新技术产业开发区</t>
  </si>
  <si>
    <t>惠阳区</t>
  </si>
  <si>
    <t>惠东县</t>
  </si>
  <si>
    <t>龙门县</t>
  </si>
  <si>
    <t>博罗县</t>
  </si>
  <si>
    <t>汕尾市</t>
  </si>
  <si>
    <t>汕尾市本级</t>
  </si>
  <si>
    <t>汕尾市红海湾经济开发区</t>
  </si>
  <si>
    <t>汕尾市华侨管理区</t>
  </si>
  <si>
    <t>城区</t>
  </si>
  <si>
    <t>海丰县</t>
  </si>
  <si>
    <t>陆丰市</t>
  </si>
  <si>
    <t>陆河县</t>
  </si>
  <si>
    <t>东莞市</t>
  </si>
  <si>
    <t>中山市</t>
  </si>
  <si>
    <t>江门市</t>
  </si>
  <si>
    <t>江门市本级</t>
  </si>
  <si>
    <t>蓬江区</t>
  </si>
  <si>
    <t>江海区</t>
  </si>
  <si>
    <t>新会区</t>
  </si>
  <si>
    <t>台山市</t>
  </si>
  <si>
    <t>开平市</t>
  </si>
  <si>
    <t>鹤山市</t>
  </si>
  <si>
    <t>恩平市</t>
  </si>
  <si>
    <t>阳江市</t>
  </si>
  <si>
    <t>阳江市本级</t>
  </si>
  <si>
    <t>阳江高新技术开发区</t>
  </si>
  <si>
    <t>江城区</t>
  </si>
  <si>
    <t>阳东区</t>
  </si>
  <si>
    <t>阳西县</t>
  </si>
  <si>
    <t>阳春市</t>
  </si>
  <si>
    <t>湛江市</t>
  </si>
  <si>
    <t>湛江市本级</t>
  </si>
  <si>
    <t>湛江经济技术开发区</t>
  </si>
  <si>
    <t>赤坎区</t>
  </si>
  <si>
    <t>霞山区</t>
  </si>
  <si>
    <t>坡头区</t>
  </si>
  <si>
    <t>麻章区</t>
  </si>
  <si>
    <t>遂溪县</t>
  </si>
  <si>
    <t>吴川市</t>
  </si>
  <si>
    <t>雷州市</t>
  </si>
  <si>
    <t>廉江市</t>
  </si>
  <si>
    <t>徐闻县</t>
  </si>
  <si>
    <t>茂名市</t>
  </si>
  <si>
    <t>茂名市本级</t>
  </si>
  <si>
    <t>茂名市滨海新区</t>
  </si>
  <si>
    <t>茂名市高新区</t>
  </si>
  <si>
    <t>茂南区</t>
  </si>
  <si>
    <t>电白区</t>
  </si>
  <si>
    <t>信宜市</t>
  </si>
  <si>
    <t>化州市</t>
  </si>
  <si>
    <t>高州市</t>
  </si>
  <si>
    <t>肇庆市</t>
  </si>
  <si>
    <t>肇庆市本级</t>
  </si>
  <si>
    <t>肇庆高新技术产业开发区</t>
  </si>
  <si>
    <t>端州区</t>
  </si>
  <si>
    <t>鼎湖区</t>
  </si>
  <si>
    <t>四会市</t>
  </si>
  <si>
    <t>高要区</t>
  </si>
  <si>
    <t>广宁县</t>
  </si>
  <si>
    <t>德庆县</t>
  </si>
  <si>
    <t>封开县</t>
  </si>
  <si>
    <t>怀集县</t>
  </si>
  <si>
    <t>清远市</t>
  </si>
  <si>
    <t>清远市本级</t>
  </si>
  <si>
    <t>清新区</t>
  </si>
  <si>
    <t>连州市</t>
  </si>
  <si>
    <t>佛冈县</t>
  </si>
  <si>
    <t>阳山县</t>
  </si>
  <si>
    <t>连山壮族瑶族自治县</t>
  </si>
  <si>
    <t>连南瑶族自治县</t>
  </si>
  <si>
    <t>英德市</t>
  </si>
  <si>
    <t>潮州市</t>
  </si>
  <si>
    <t>潮州市本级</t>
  </si>
  <si>
    <t>湘桥区</t>
  </si>
  <si>
    <t>潮安区</t>
  </si>
  <si>
    <t>枫溪区</t>
  </si>
  <si>
    <t>饶平县</t>
  </si>
  <si>
    <t>揭阳市</t>
  </si>
  <si>
    <t>揭阳市本级</t>
  </si>
  <si>
    <t>空港经济区</t>
  </si>
  <si>
    <t>榕城区</t>
  </si>
  <si>
    <t>揭东区</t>
  </si>
  <si>
    <t>惠来县</t>
  </si>
  <si>
    <t>普宁市</t>
  </si>
  <si>
    <t>揭西县</t>
  </si>
  <si>
    <t>云浮市</t>
  </si>
  <si>
    <t>云浮市本级</t>
  </si>
  <si>
    <t>云城区</t>
  </si>
  <si>
    <t>郁南县</t>
  </si>
  <si>
    <t>云安区</t>
  </si>
  <si>
    <t>新兴县</t>
  </si>
  <si>
    <t>罗定市</t>
  </si>
</sst>
</file>

<file path=xl/styles.xml><?xml version="1.0" encoding="utf-8"?>
<styleSheet xmlns="http://schemas.openxmlformats.org/spreadsheetml/2006/main">
  <numFmts count="10">
    <numFmt numFmtId="176" formatCode="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7" formatCode="#,##0_ ;[Red]\-#,##0\ "/>
    <numFmt numFmtId="43" formatCode="_ * #,##0.00_ ;_ * \-#,##0.00_ ;_ * &quot;-&quot;??_ ;_ @_ "/>
    <numFmt numFmtId="178" formatCode="#,##0.0_ ;[Red]\-#,##0.0\ "/>
    <numFmt numFmtId="179" formatCode="0_);[Red]\(0\)"/>
    <numFmt numFmtId="180" formatCode="_ * #,##0_ ;_ * \-#,##0_ ;_ * &quot;-&quot;??_ ;_ @_ "/>
    <numFmt numFmtId="181" formatCode="0.0_ "/>
  </numFmts>
  <fonts count="41">
    <font>
      <sz val="11"/>
      <color theme="1"/>
      <name val="宋体"/>
      <charset val="134"/>
      <scheme val="minor"/>
    </font>
    <font>
      <sz val="22"/>
      <color theme="1"/>
      <name val="黑体"/>
      <charset val="134"/>
    </font>
    <font>
      <b/>
      <sz val="36"/>
      <color theme="1"/>
      <name val="宋体"/>
      <charset val="134"/>
    </font>
    <font>
      <b/>
      <sz val="18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2"/>
      <name val="方正姚体"/>
      <charset val="134"/>
    </font>
    <font>
      <b/>
      <sz val="14"/>
      <color theme="1"/>
      <name val="方正姚体"/>
      <charset val="134"/>
    </font>
    <font>
      <sz val="12"/>
      <color theme="1"/>
      <name val="方正姚体"/>
      <charset val="134"/>
    </font>
    <font>
      <sz val="12"/>
      <name val="幼圆"/>
      <charset val="134"/>
    </font>
    <font>
      <b/>
      <sz val="12"/>
      <name val="宋体"/>
      <charset val="134"/>
    </font>
    <font>
      <b/>
      <sz val="12"/>
      <color indexed="8"/>
      <name val="宋体"/>
      <charset val="134"/>
    </font>
    <font>
      <sz val="12"/>
      <color indexed="8"/>
      <name val="宋体"/>
      <charset val="134"/>
    </font>
    <font>
      <sz val="14"/>
      <color theme="1"/>
      <name val="宋体"/>
      <charset val="134"/>
      <scheme val="minor"/>
    </font>
    <font>
      <b/>
      <sz val="14"/>
      <name val="方正姚体"/>
      <charset val="134"/>
    </font>
    <font>
      <sz val="14"/>
      <name val="方正姚体"/>
      <charset val="134"/>
    </font>
    <font>
      <sz val="12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0"/>
      <color indexed="8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9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2"/>
      <name val="Times New Roman"/>
      <charset val="134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6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0">
      <alignment vertical="center"/>
    </xf>
    <xf numFmtId="0" fontId="22" fillId="8" borderId="0" applyNumberFormat="0" applyBorder="0" applyAlignment="0" applyProtection="0">
      <alignment vertical="center"/>
    </xf>
    <xf numFmtId="0" fontId="28" fillId="11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16" borderId="11" applyNumberFormat="0" applyFont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8" fillId="0" borderId="0"/>
    <xf numFmtId="0" fontId="27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7" fillId="0" borderId="13" applyNumberFormat="0" applyFill="0" applyAlignment="0" applyProtection="0">
      <alignment vertical="center"/>
    </xf>
    <xf numFmtId="0" fontId="40" fillId="0" borderId="13" applyNumberFormat="0" applyFill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39" fillId="22" borderId="14" applyNumberFormat="0" applyAlignment="0" applyProtection="0">
      <alignment vertical="center"/>
    </xf>
    <xf numFmtId="0" fontId="18" fillId="0" borderId="0"/>
    <xf numFmtId="0" fontId="38" fillId="22" borderId="9" applyNumberFormat="0" applyAlignment="0" applyProtection="0">
      <alignment vertical="center"/>
    </xf>
    <xf numFmtId="0" fontId="26" fillId="10" borderId="8" applyNumberFormat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18" fillId="0" borderId="0"/>
    <xf numFmtId="0" fontId="29" fillId="12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0" fillId="0" borderId="0">
      <alignment vertical="center"/>
    </xf>
    <xf numFmtId="0" fontId="22" fillId="17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18" fillId="0" borderId="0"/>
    <xf numFmtId="0" fontId="20" fillId="0" borderId="0">
      <alignment vertical="center"/>
    </xf>
    <xf numFmtId="0" fontId="33" fillId="0" borderId="0"/>
    <xf numFmtId="0" fontId="18" fillId="0" borderId="0"/>
    <xf numFmtId="0" fontId="33" fillId="0" borderId="0"/>
    <xf numFmtId="0" fontId="18" fillId="0" borderId="0"/>
  </cellStyleXfs>
  <cellXfs count="8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 wrapText="1"/>
    </xf>
    <xf numFmtId="9" fontId="7" fillId="0" borderId="1" xfId="12" applyNumberFormat="1" applyFont="1" applyFill="1" applyBorder="1" applyAlignment="1" applyProtection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78" fontId="8" fillId="0" borderId="1" xfId="0" applyNumberFormat="1" applyFont="1" applyFill="1" applyBorder="1" applyAlignment="1">
      <alignment horizontal="center" vertical="center" wrapText="1"/>
    </xf>
    <xf numFmtId="0" fontId="9" fillId="2" borderId="1" xfId="56" applyFont="1" applyFill="1" applyBorder="1" applyAlignment="1">
      <alignment horizontal="center" vertical="center" wrapText="1"/>
    </xf>
    <xf numFmtId="177" fontId="10" fillId="2" borderId="1" xfId="56" applyNumberFormat="1" applyFont="1" applyFill="1" applyBorder="1" applyAlignment="1">
      <alignment horizontal="center" vertical="center" wrapText="1"/>
    </xf>
    <xf numFmtId="179" fontId="10" fillId="3" borderId="1" xfId="54" applyNumberFormat="1" applyFont="1" applyFill="1" applyBorder="1" applyAlignment="1" applyProtection="1">
      <alignment horizontal="center" vertical="center" wrapText="1"/>
      <protection locked="0"/>
    </xf>
    <xf numFmtId="177" fontId="10" fillId="3" borderId="1" xfId="58" applyNumberFormat="1" applyFont="1" applyFill="1" applyBorder="1" applyAlignment="1">
      <alignment horizontal="center" vertical="center" wrapText="1"/>
    </xf>
    <xf numFmtId="0" fontId="11" fillId="0" borderId="1" xfId="58" applyFont="1" applyFill="1" applyBorder="1" applyAlignment="1">
      <alignment vertical="center" wrapText="1"/>
    </xf>
    <xf numFmtId="177" fontId="11" fillId="0" borderId="1" xfId="58" applyNumberFormat="1" applyFont="1" applyFill="1" applyBorder="1" applyAlignment="1">
      <alignment vertical="center" wrapText="1"/>
    </xf>
    <xf numFmtId="9" fontId="11" fillId="0" borderId="1" xfId="12" applyFont="1" applyFill="1" applyBorder="1" applyAlignment="1" applyProtection="1">
      <alignment horizontal="center" vertical="center" wrapText="1"/>
    </xf>
    <xf numFmtId="177" fontId="11" fillId="0" borderId="1" xfId="58" applyNumberFormat="1" applyFont="1" applyFill="1" applyBorder="1" applyAlignment="1">
      <alignment horizontal="right" vertical="center" wrapText="1"/>
    </xf>
    <xf numFmtId="0" fontId="10" fillId="3" borderId="1" xfId="56" applyFont="1" applyFill="1" applyBorder="1" applyAlignment="1">
      <alignment horizontal="center" vertical="center" wrapText="1"/>
    </xf>
    <xf numFmtId="177" fontId="10" fillId="3" borderId="1" xfId="56" applyNumberFormat="1" applyFont="1" applyFill="1" applyBorder="1" applyAlignment="1">
      <alignment horizontal="center" vertical="center" wrapText="1"/>
    </xf>
    <xf numFmtId="0" fontId="11" fillId="0" borderId="1" xfId="56" applyFont="1" applyFill="1" applyBorder="1" applyAlignment="1">
      <alignment horizontal="left" vertical="center" wrapText="1"/>
    </xf>
    <xf numFmtId="0" fontId="10" fillId="3" borderId="1" xfId="0" applyFont="1" applyFill="1" applyBorder="1" applyAlignment="1">
      <alignment horizontal="center" vertical="center" wrapText="1"/>
    </xf>
    <xf numFmtId="177" fontId="10" fillId="3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9" fontId="11" fillId="0" borderId="1" xfId="12" applyFont="1" applyFill="1" applyBorder="1" applyAlignment="1">
      <alignment horizontal="center" vertical="center" wrapText="1"/>
    </xf>
    <xf numFmtId="180" fontId="4" fillId="0" borderId="0" xfId="9" applyNumberFormat="1" applyFont="1" applyFill="1" applyBorder="1" applyAlignment="1">
      <alignment horizontal="center" vertical="center"/>
    </xf>
    <xf numFmtId="0" fontId="12" fillId="0" borderId="0" xfId="0" applyFont="1" applyFill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181" fontId="13" fillId="0" borderId="2" xfId="0" applyNumberFormat="1" applyFont="1" applyFill="1" applyBorder="1" applyAlignment="1">
      <alignment horizontal="center" vertical="center" wrapText="1"/>
    </xf>
    <xf numFmtId="181" fontId="13" fillId="0" borderId="3" xfId="0" applyNumberFormat="1" applyFont="1" applyFill="1" applyBorder="1" applyAlignment="1">
      <alignment horizontal="center" vertical="center" wrapText="1"/>
    </xf>
    <xf numFmtId="181" fontId="13" fillId="0" borderId="6" xfId="0" applyNumberFormat="1" applyFont="1" applyFill="1" applyBorder="1" applyAlignment="1">
      <alignment horizontal="center" vertical="center" wrapText="1"/>
    </xf>
    <xf numFmtId="181" fontId="13" fillId="0" borderId="1" xfId="0" applyNumberFormat="1" applyFont="1" applyFill="1" applyBorder="1" applyAlignment="1">
      <alignment horizontal="center" vertical="center" wrapText="1"/>
    </xf>
    <xf numFmtId="181" fontId="13" fillId="4" borderId="1" xfId="0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181" fontId="14" fillId="0" borderId="4" xfId="0" applyNumberFormat="1" applyFont="1" applyFill="1" applyBorder="1" applyAlignment="1">
      <alignment horizontal="center" vertical="center" wrapText="1"/>
    </xf>
    <xf numFmtId="181" fontId="5" fillId="0" borderId="1" xfId="0" applyNumberFormat="1" applyFont="1" applyFill="1" applyBorder="1" applyAlignment="1">
      <alignment horizontal="center" vertical="center" wrapText="1"/>
    </xf>
    <xf numFmtId="181" fontId="5" fillId="4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181" fontId="8" fillId="0" borderId="1" xfId="0" applyNumberFormat="1" applyFont="1" applyFill="1" applyBorder="1" applyAlignment="1">
      <alignment horizontal="center" vertical="center" wrapText="1"/>
    </xf>
    <xf numFmtId="181" fontId="8" fillId="4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7" fillId="0" borderId="1" xfId="0" applyNumberFormat="1" applyFont="1" applyBorder="1" applyAlignment="1">
      <alignment horizontal="center" vertical="center"/>
    </xf>
    <xf numFmtId="0" fontId="8" fillId="0" borderId="1" xfId="0" applyNumberFormat="1" applyFont="1" applyBorder="1" applyAlignment="1">
      <alignment horizontal="center" vertical="center" wrapText="1"/>
    </xf>
    <xf numFmtId="177" fontId="11" fillId="0" borderId="1" xfId="58" applyNumberFormat="1" applyFont="1" applyFill="1" applyBorder="1" applyAlignment="1">
      <alignment horizontal="center" vertical="center" wrapText="1"/>
    </xf>
    <xf numFmtId="177" fontId="11" fillId="0" borderId="1" xfId="56" applyNumberFormat="1" applyFont="1" applyFill="1" applyBorder="1" applyAlignment="1">
      <alignment horizontal="center" vertical="center" wrapText="1"/>
    </xf>
    <xf numFmtId="177" fontId="17" fillId="0" borderId="1" xfId="56" applyNumberFormat="1" applyFont="1" applyFill="1" applyBorder="1" applyAlignment="1">
      <alignment horizontal="center" vertical="center" wrapText="1"/>
    </xf>
    <xf numFmtId="177" fontId="11" fillId="0" borderId="1" xfId="0" applyNumberFormat="1" applyFont="1" applyFill="1" applyBorder="1" applyAlignment="1">
      <alignment horizontal="center" vertical="center" wrapText="1"/>
    </xf>
    <xf numFmtId="0" fontId="11" fillId="0" borderId="1" xfId="56" applyFont="1" applyFill="1" applyBorder="1" applyAlignment="1">
      <alignment vertical="center" wrapText="1"/>
    </xf>
    <xf numFmtId="177" fontId="18" fillId="0" borderId="1" xfId="58" applyNumberFormat="1" applyFont="1" applyFill="1" applyBorder="1" applyAlignment="1">
      <alignment vertical="center" wrapText="1"/>
    </xf>
    <xf numFmtId="177" fontId="10" fillId="3" borderId="1" xfId="9" applyNumberFormat="1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vertical="center" wrapText="1"/>
    </xf>
    <xf numFmtId="0" fontId="11" fillId="0" borderId="1" xfId="18" applyFont="1" applyFill="1" applyBorder="1" applyAlignment="1">
      <alignment horizontal="left" vertical="center" wrapText="1"/>
    </xf>
    <xf numFmtId="0" fontId="11" fillId="0" borderId="1" xfId="27" applyFont="1" applyFill="1" applyBorder="1" applyAlignment="1">
      <alignment horizontal="left" vertical="center" wrapText="1"/>
    </xf>
    <xf numFmtId="0" fontId="11" fillId="0" borderId="1" xfId="2" applyFont="1" applyFill="1" applyBorder="1" applyAlignment="1">
      <alignment horizontal="left" vertical="center" wrapText="1"/>
    </xf>
    <xf numFmtId="0" fontId="11" fillId="0" borderId="1" xfId="55" applyFont="1" applyFill="1" applyBorder="1" applyAlignment="1">
      <alignment horizontal="left" vertical="center" wrapText="1"/>
    </xf>
    <xf numFmtId="0" fontId="10" fillId="3" borderId="1" xfId="59" applyFont="1" applyFill="1" applyBorder="1" applyAlignment="1">
      <alignment horizontal="center" vertical="center" wrapText="1"/>
    </xf>
    <xf numFmtId="0" fontId="11" fillId="0" borderId="1" xfId="59" applyFont="1" applyFill="1" applyBorder="1" applyAlignment="1">
      <alignment horizontal="left" vertical="center" wrapText="1"/>
    </xf>
    <xf numFmtId="0" fontId="10" fillId="3" borderId="1" xfId="41" applyFont="1" applyFill="1" applyBorder="1" applyAlignment="1">
      <alignment horizontal="center" vertical="center" wrapText="1"/>
    </xf>
    <xf numFmtId="0" fontId="11" fillId="0" borderId="1" xfId="41" applyFont="1" applyFill="1" applyBorder="1" applyAlignment="1">
      <alignment horizontal="left" vertical="center" wrapText="1"/>
    </xf>
    <xf numFmtId="0" fontId="10" fillId="3" borderId="1" xfId="27" applyFont="1" applyFill="1" applyBorder="1" applyAlignment="1">
      <alignment horizontal="center" vertical="center" wrapText="1"/>
    </xf>
    <xf numFmtId="0" fontId="11" fillId="0" borderId="1" xfId="35" applyFont="1" applyFill="1" applyBorder="1" applyAlignment="1" applyProtection="1">
      <alignment horizontal="left" vertical="center" wrapText="1"/>
    </xf>
    <xf numFmtId="0" fontId="11" fillId="0" borderId="1" xfId="57" applyFont="1" applyFill="1" applyBorder="1" applyAlignment="1">
      <alignment horizontal="left" vertical="center" wrapText="1" shrinkToFit="1"/>
    </xf>
    <xf numFmtId="9" fontId="11" fillId="0" borderId="1" xfId="12" applyFont="1" applyFill="1" applyBorder="1" applyAlignment="1" applyProtection="1">
      <alignment horizontal="center" vertical="center" wrapText="1" shrinkToFit="1"/>
    </xf>
    <xf numFmtId="0" fontId="10" fillId="3" borderId="1" xfId="18" applyFont="1" applyFill="1" applyBorder="1" applyAlignment="1">
      <alignment horizontal="center" vertical="center" wrapText="1"/>
    </xf>
    <xf numFmtId="0" fontId="10" fillId="3" borderId="1" xfId="57" applyFont="1" applyFill="1" applyBorder="1" applyAlignment="1" applyProtection="1">
      <alignment horizontal="center" vertical="center" wrapText="1" shrinkToFit="1"/>
      <protection locked="0"/>
    </xf>
    <xf numFmtId="177" fontId="11" fillId="0" borderId="1" xfId="18" applyNumberFormat="1" applyFont="1" applyFill="1" applyBorder="1" applyAlignment="1">
      <alignment horizontal="center" vertical="center" wrapText="1"/>
    </xf>
    <xf numFmtId="177" fontId="11" fillId="0" borderId="1" xfId="27" applyNumberFormat="1" applyFont="1" applyFill="1" applyBorder="1" applyAlignment="1">
      <alignment horizontal="center" vertical="center" wrapText="1"/>
    </xf>
    <xf numFmtId="177" fontId="11" fillId="0" borderId="1" xfId="2" applyNumberFormat="1" applyFont="1" applyFill="1" applyBorder="1" applyAlignment="1">
      <alignment horizontal="center" vertical="center" wrapText="1"/>
    </xf>
    <xf numFmtId="177" fontId="11" fillId="0" borderId="1" xfId="55" applyNumberFormat="1" applyFont="1" applyFill="1" applyBorder="1" applyAlignment="1">
      <alignment horizontal="center" vertical="center" wrapText="1"/>
    </xf>
    <xf numFmtId="177" fontId="11" fillId="0" borderId="1" xfId="59" applyNumberFormat="1" applyFont="1" applyFill="1" applyBorder="1" applyAlignment="1">
      <alignment horizontal="center" vertical="center" wrapText="1"/>
    </xf>
    <xf numFmtId="177" fontId="11" fillId="0" borderId="1" xfId="41" applyNumberFormat="1" applyFont="1" applyFill="1" applyBorder="1" applyAlignment="1">
      <alignment horizontal="center" vertical="center" wrapText="1"/>
    </xf>
    <xf numFmtId="177" fontId="11" fillId="0" borderId="1" xfId="35" applyNumberFormat="1" applyFont="1" applyFill="1" applyBorder="1" applyAlignment="1" applyProtection="1">
      <alignment horizontal="center" vertical="center" wrapText="1"/>
    </xf>
    <xf numFmtId="177" fontId="11" fillId="0" borderId="1" xfId="57" applyNumberFormat="1" applyFont="1" applyFill="1" applyBorder="1" applyAlignment="1">
      <alignment horizontal="center" vertical="center" wrapText="1" shrinkToFit="1"/>
    </xf>
    <xf numFmtId="0" fontId="11" fillId="0" borderId="1" xfId="57" applyFont="1" applyFill="1" applyBorder="1" applyAlignment="1" applyProtection="1">
      <alignment horizontal="left" vertical="center" wrapText="1" shrinkToFit="1"/>
      <protection locked="0"/>
    </xf>
    <xf numFmtId="9" fontId="11" fillId="0" borderId="1" xfId="12" applyFont="1" applyFill="1" applyBorder="1" applyAlignment="1" applyProtection="1">
      <alignment horizontal="center" vertical="center" wrapText="1" shrinkToFit="1"/>
      <protection locked="0"/>
    </xf>
    <xf numFmtId="0" fontId="10" fillId="3" borderId="4" xfId="0" applyFont="1" applyFill="1" applyBorder="1" applyAlignment="1">
      <alignment horizontal="center" vertical="center" wrapText="1"/>
    </xf>
    <xf numFmtId="177" fontId="10" fillId="3" borderId="4" xfId="0" applyNumberFormat="1" applyFont="1" applyFill="1" applyBorder="1" applyAlignment="1">
      <alignment horizontal="center" vertical="center" wrapText="1"/>
    </xf>
    <xf numFmtId="177" fontId="11" fillId="0" borderId="1" xfId="57" applyNumberFormat="1" applyFont="1" applyFill="1" applyBorder="1" applyAlignment="1" applyProtection="1">
      <alignment horizontal="center" vertical="center" wrapText="1" shrinkToFit="1"/>
      <protection locked="0"/>
    </xf>
  </cellXfs>
  <cellStyles count="60">
    <cellStyle name="常规" xfId="0" builtinId="0"/>
    <cellStyle name="货币[0]" xfId="1" builtinId="7"/>
    <cellStyle name="常规_附件2_11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常规_附件2_5" xfId="18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常规_附件2_6" xfId="27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常规_附件2_1" xfId="35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常规_附件2_10" xfId="41"/>
    <cellStyle name="20% - 强调文字颜色 2" xfId="42" builtinId="34"/>
    <cellStyle name="40% - 强调文字颜色 2" xfId="43" builtinId="35"/>
    <cellStyle name="强调文字颜色 3" xfId="44" builtinId="37"/>
    <cellStyle name="强调文字颜色 4" xfId="45" builtinId="41"/>
    <cellStyle name="20% - 强调文字颜色 4" xfId="46" builtinId="42"/>
    <cellStyle name="40% - 强调文字颜色 4" xfId="47" builtinId="43"/>
    <cellStyle name="强调文字颜色 5" xfId="48" builtinId="45"/>
    <cellStyle name="40% - 强调文字颜色 5" xfId="49" builtinId="47"/>
    <cellStyle name="60% - 强调文字颜色 5" xfId="50" builtinId="48"/>
    <cellStyle name="强调文字颜色 6" xfId="51" builtinId="49"/>
    <cellStyle name="40% - 强调文字颜色 6" xfId="52" builtinId="51"/>
    <cellStyle name="60% - 强调文字颜色 6" xfId="53" builtinId="52"/>
    <cellStyle name="常规_越秀" xfId="54"/>
    <cellStyle name="常规_附件2_9" xfId="55"/>
    <cellStyle name="常规_2011年秋季学期广东省普通高中国家助学金安排表" xfId="56"/>
    <cellStyle name="常规_附件2_3" xfId="57"/>
    <cellStyle name="样式 1" xfId="58"/>
    <cellStyle name="常规_附件2_8" xfId="5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S204"/>
  <sheetViews>
    <sheetView tabSelected="1" zoomScale="80" zoomScaleNormal="80" workbookViewId="0">
      <selection activeCell="A1" sqref="A1"/>
    </sheetView>
  </sheetViews>
  <sheetFormatPr defaultColWidth="8.89166666666667" defaultRowHeight="13.5"/>
  <cols>
    <col min="1" max="2" width="20.775" customWidth="1"/>
    <col min="3" max="6" width="20.775" hidden="1" customWidth="1"/>
    <col min="7" max="19" width="20.775" customWidth="1"/>
  </cols>
  <sheetData>
    <row r="1" ht="40" customHeight="1" spans="1:1">
      <c r="A1" s="1" t="s">
        <v>0</v>
      </c>
    </row>
    <row r="2" ht="40" customHeight="1" spans="1:19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ht="40" customHeight="1" spans="1:19">
      <c r="A3" s="3"/>
      <c r="B3" s="3"/>
      <c r="C3" s="4"/>
      <c r="D3" s="4"/>
      <c r="E3" s="4"/>
      <c r="F3" s="4"/>
      <c r="G3" s="4"/>
      <c r="H3" s="4"/>
      <c r="I3" s="4"/>
      <c r="J3" s="4"/>
      <c r="K3" s="4"/>
      <c r="L3" s="30"/>
      <c r="M3" s="4"/>
      <c r="N3" s="4"/>
      <c r="O3" s="31"/>
      <c r="P3" s="4"/>
      <c r="Q3" s="45"/>
      <c r="R3" s="46" t="s">
        <v>2</v>
      </c>
      <c r="S3" s="46"/>
    </row>
    <row r="4" ht="40" customHeight="1" spans="1:19">
      <c r="A4" s="5" t="s">
        <v>3</v>
      </c>
      <c r="B4" s="5" t="s">
        <v>4</v>
      </c>
      <c r="C4" s="6" t="s">
        <v>5</v>
      </c>
      <c r="D4" s="7"/>
      <c r="E4" s="7"/>
      <c r="F4" s="7"/>
      <c r="G4" s="8" t="s">
        <v>6</v>
      </c>
      <c r="H4" s="8" t="s">
        <v>7</v>
      </c>
      <c r="I4" s="32" t="s">
        <v>8</v>
      </c>
      <c r="J4" s="33" t="s">
        <v>9</v>
      </c>
      <c r="K4" s="34"/>
      <c r="L4" s="35"/>
      <c r="M4" s="36" t="s">
        <v>10</v>
      </c>
      <c r="N4" s="36"/>
      <c r="O4" s="36"/>
      <c r="P4" s="37" t="s">
        <v>11</v>
      </c>
      <c r="Q4" s="37"/>
      <c r="R4" s="37"/>
      <c r="S4" s="47" t="s">
        <v>12</v>
      </c>
    </row>
    <row r="5" ht="40" customHeight="1" spans="1:19">
      <c r="A5" s="5"/>
      <c r="B5" s="5"/>
      <c r="C5" s="9" t="s">
        <v>13</v>
      </c>
      <c r="D5" s="9" t="s">
        <v>14</v>
      </c>
      <c r="E5" s="9" t="s">
        <v>15</v>
      </c>
      <c r="F5" s="10" t="s">
        <v>16</v>
      </c>
      <c r="G5" s="11"/>
      <c r="H5" s="11"/>
      <c r="I5" s="32"/>
      <c r="J5" s="38" t="s">
        <v>17</v>
      </c>
      <c r="K5" s="39" t="s">
        <v>18</v>
      </c>
      <c r="L5" s="39" t="s">
        <v>19</v>
      </c>
      <c r="M5" s="40" t="s">
        <v>20</v>
      </c>
      <c r="N5" s="40" t="s">
        <v>18</v>
      </c>
      <c r="O5" s="40" t="s">
        <v>19</v>
      </c>
      <c r="P5" s="41" t="s">
        <v>20</v>
      </c>
      <c r="Q5" s="41" t="s">
        <v>21</v>
      </c>
      <c r="R5" s="41" t="s">
        <v>19</v>
      </c>
      <c r="S5" s="47"/>
    </row>
    <row r="6" ht="40" customHeight="1" spans="1:19">
      <c r="A6" s="12" t="s">
        <v>22</v>
      </c>
      <c r="B6" s="12" t="s">
        <v>23</v>
      </c>
      <c r="C6" s="13" t="s">
        <v>24</v>
      </c>
      <c r="D6" s="13" t="s">
        <v>25</v>
      </c>
      <c r="E6" s="13" t="s">
        <v>26</v>
      </c>
      <c r="F6" s="13" t="s">
        <v>27</v>
      </c>
      <c r="G6" s="14" t="s">
        <v>28</v>
      </c>
      <c r="H6" s="14" t="s">
        <v>29</v>
      </c>
      <c r="I6" s="14" t="s">
        <v>30</v>
      </c>
      <c r="J6" s="42" t="s">
        <v>31</v>
      </c>
      <c r="K6" s="42" t="s">
        <v>25</v>
      </c>
      <c r="L6" s="42" t="s">
        <v>26</v>
      </c>
      <c r="M6" s="43" t="s">
        <v>27</v>
      </c>
      <c r="N6" s="43" t="s">
        <v>32</v>
      </c>
      <c r="O6" s="43" t="s">
        <v>33</v>
      </c>
      <c r="P6" s="44" t="s">
        <v>34</v>
      </c>
      <c r="Q6" s="44" t="s">
        <v>35</v>
      </c>
      <c r="R6" s="44" t="s">
        <v>36</v>
      </c>
      <c r="S6" s="48" t="s">
        <v>37</v>
      </c>
    </row>
    <row r="7" ht="40" customHeight="1" spans="1:19">
      <c r="A7" s="15" t="s">
        <v>38</v>
      </c>
      <c r="B7" s="15"/>
      <c r="C7" s="16">
        <f t="shared" ref="C7:E7" si="0">C8+C21+C27+C35+C37+C43+C45+C51+C53+C55+C57+C59+C64+C66+C68+C70+C76+C78+C80+C82+C84+C91+C93+C98+C100+C102+C104+C106+C108+C117+C123+C125+C134+C136+C138+C140+C147+C149+C151+C158+C160+C162+C164+C166+C172+C174+C176+C178+C183+C185+C190+C192+C194+C196+C201+C203</f>
        <v>155173</v>
      </c>
      <c r="D7" s="16">
        <f t="shared" si="0"/>
        <v>147282</v>
      </c>
      <c r="E7" s="16">
        <f t="shared" si="0"/>
        <v>151450</v>
      </c>
      <c r="F7" s="16"/>
      <c r="G7" s="16">
        <f t="shared" ref="G7:R7" si="1">G8+G21+G27+G35+G37+G43+G45+G51+G53+G55+G57+G59+G64+G66+G68+G70+G76+G78+G80+G82+G84+G91+G93+G98+G100+G102+G104+G106+G108+G117+G123+G125+G134+G136+G138+G140+G147+G149+G151+G158+G160+G162+G164+G166+G172+G174+G176+G178+G183+G185+G190+G192+G194+G196+G201+G203</f>
        <v>263461000</v>
      </c>
      <c r="H7" s="16">
        <f t="shared" si="1"/>
        <v>263832200</v>
      </c>
      <c r="I7" s="16">
        <f t="shared" si="1"/>
        <v>264829600</v>
      </c>
      <c r="J7" s="16">
        <f t="shared" si="1"/>
        <v>262463600</v>
      </c>
      <c r="K7" s="16">
        <f t="shared" si="1"/>
        <v>93470000</v>
      </c>
      <c r="L7" s="16">
        <f t="shared" si="1"/>
        <v>168993600</v>
      </c>
      <c r="M7" s="16">
        <f t="shared" si="1"/>
        <v>263832200</v>
      </c>
      <c r="N7" s="16">
        <f t="shared" si="1"/>
        <v>99260000</v>
      </c>
      <c r="O7" s="16">
        <f t="shared" si="1"/>
        <v>164572200</v>
      </c>
      <c r="P7" s="16">
        <f t="shared" si="1"/>
        <v>-1368600</v>
      </c>
      <c r="Q7" s="16">
        <f t="shared" si="1"/>
        <v>-5790000</v>
      </c>
      <c r="R7" s="16">
        <f t="shared" si="1"/>
        <v>4421400</v>
      </c>
      <c r="S7" s="16"/>
    </row>
    <row r="8" ht="40" customHeight="1" spans="1:19">
      <c r="A8" s="17" t="s">
        <v>39</v>
      </c>
      <c r="B8" s="17" t="s">
        <v>39</v>
      </c>
      <c r="C8" s="18">
        <f t="shared" ref="C8:E8" si="2">SUM(C9:C20)</f>
        <v>1618</v>
      </c>
      <c r="D8" s="18">
        <f t="shared" si="2"/>
        <v>1461</v>
      </c>
      <c r="E8" s="18">
        <f t="shared" si="2"/>
        <v>1898</v>
      </c>
      <c r="F8" s="18"/>
      <c r="G8" s="18">
        <f t="shared" ref="G8:R8" si="3">SUM(G9:G20)</f>
        <v>923700</v>
      </c>
      <c r="H8" s="18">
        <f t="shared" si="3"/>
        <v>1138800</v>
      </c>
      <c r="I8" s="18">
        <f t="shared" si="3"/>
        <v>712200</v>
      </c>
      <c r="J8" s="18">
        <f t="shared" si="3"/>
        <v>1350300</v>
      </c>
      <c r="K8" s="18">
        <f t="shared" si="3"/>
        <v>0</v>
      </c>
      <c r="L8" s="18">
        <f t="shared" si="3"/>
        <v>1350300</v>
      </c>
      <c r="M8" s="18">
        <f t="shared" si="3"/>
        <v>1138800</v>
      </c>
      <c r="N8" s="18">
        <f t="shared" si="3"/>
        <v>0</v>
      </c>
      <c r="O8" s="18">
        <f t="shared" si="3"/>
        <v>1138800</v>
      </c>
      <c r="P8" s="18">
        <f t="shared" si="3"/>
        <v>211500</v>
      </c>
      <c r="Q8" s="18">
        <f t="shared" si="3"/>
        <v>0</v>
      </c>
      <c r="R8" s="18">
        <f t="shared" si="3"/>
        <v>211500</v>
      </c>
      <c r="S8" s="18"/>
    </row>
    <row r="9" ht="40" customHeight="1" spans="1:19">
      <c r="A9" s="19" t="s">
        <v>40</v>
      </c>
      <c r="B9" s="19" t="s">
        <v>40</v>
      </c>
      <c r="C9" s="20">
        <v>306</v>
      </c>
      <c r="D9" s="20">
        <v>272</v>
      </c>
      <c r="E9" s="20">
        <v>297</v>
      </c>
      <c r="F9" s="21">
        <v>0.3</v>
      </c>
      <c r="G9" s="22">
        <f t="shared" ref="G9:G20" si="4">(C9+D9)*1000*F9</f>
        <v>173400</v>
      </c>
      <c r="H9" s="20">
        <f t="shared" ref="H9:H20" si="5">E9*2000*F9</f>
        <v>178200</v>
      </c>
      <c r="I9" s="20">
        <v>56400</v>
      </c>
      <c r="J9" s="20">
        <f t="shared" ref="J9:J20" si="6">ROUND(G9+H9-I9,0)</f>
        <v>295200</v>
      </c>
      <c r="K9" s="22">
        <v>0</v>
      </c>
      <c r="L9" s="20">
        <f t="shared" ref="L9:L20" si="7">J9-K9</f>
        <v>295200</v>
      </c>
      <c r="M9" s="20">
        <v>178200</v>
      </c>
      <c r="N9" s="22">
        <v>0</v>
      </c>
      <c r="O9" s="20">
        <v>178200</v>
      </c>
      <c r="P9" s="20">
        <f t="shared" ref="P9:R9" si="8">J9-M9</f>
        <v>117000</v>
      </c>
      <c r="Q9" s="20">
        <f t="shared" si="8"/>
        <v>0</v>
      </c>
      <c r="R9" s="20">
        <f t="shared" si="8"/>
        <v>117000</v>
      </c>
      <c r="S9" s="49"/>
    </row>
    <row r="10" ht="40" customHeight="1" spans="1:19">
      <c r="A10" s="19" t="s">
        <v>41</v>
      </c>
      <c r="B10" s="19" t="s">
        <v>41</v>
      </c>
      <c r="C10" s="20">
        <v>50</v>
      </c>
      <c r="D10" s="20">
        <v>35</v>
      </c>
      <c r="E10" s="20">
        <v>35</v>
      </c>
      <c r="F10" s="21">
        <v>0.3</v>
      </c>
      <c r="G10" s="22">
        <f t="shared" si="4"/>
        <v>25500</v>
      </c>
      <c r="H10" s="20">
        <f t="shared" si="5"/>
        <v>21000</v>
      </c>
      <c r="I10" s="20">
        <v>0</v>
      </c>
      <c r="J10" s="20">
        <f t="shared" si="6"/>
        <v>46500</v>
      </c>
      <c r="K10" s="22">
        <v>0</v>
      </c>
      <c r="L10" s="20">
        <f t="shared" si="7"/>
        <v>46500</v>
      </c>
      <c r="M10" s="20">
        <v>21000</v>
      </c>
      <c r="N10" s="22">
        <v>0</v>
      </c>
      <c r="O10" s="20">
        <v>21000</v>
      </c>
      <c r="P10" s="20">
        <f t="shared" ref="P10:R10" si="9">J10-M10</f>
        <v>25500</v>
      </c>
      <c r="Q10" s="20">
        <f t="shared" si="9"/>
        <v>0</v>
      </c>
      <c r="R10" s="20">
        <f t="shared" si="9"/>
        <v>25500</v>
      </c>
      <c r="S10" s="49"/>
    </row>
    <row r="11" ht="40" customHeight="1" spans="1:19">
      <c r="A11" s="19" t="s">
        <v>42</v>
      </c>
      <c r="B11" s="19" t="s">
        <v>42</v>
      </c>
      <c r="C11" s="20">
        <v>75</v>
      </c>
      <c r="D11" s="20">
        <v>77</v>
      </c>
      <c r="E11" s="20">
        <v>77</v>
      </c>
      <c r="F11" s="21">
        <v>0.3</v>
      </c>
      <c r="G11" s="22">
        <f t="shared" si="4"/>
        <v>45600</v>
      </c>
      <c r="H11" s="20">
        <f t="shared" si="5"/>
        <v>46200</v>
      </c>
      <c r="I11" s="20">
        <v>0</v>
      </c>
      <c r="J11" s="20">
        <f t="shared" si="6"/>
        <v>91800</v>
      </c>
      <c r="K11" s="22">
        <v>0</v>
      </c>
      <c r="L11" s="20">
        <f t="shared" si="7"/>
        <v>91800</v>
      </c>
      <c r="M11" s="20">
        <v>46200</v>
      </c>
      <c r="N11" s="22">
        <v>0</v>
      </c>
      <c r="O11" s="20">
        <v>46200</v>
      </c>
      <c r="P11" s="20">
        <f t="shared" ref="P11:R11" si="10">J11-M11</f>
        <v>45600</v>
      </c>
      <c r="Q11" s="20">
        <f t="shared" si="10"/>
        <v>0</v>
      </c>
      <c r="R11" s="20">
        <f t="shared" si="10"/>
        <v>45600</v>
      </c>
      <c r="S11" s="49"/>
    </row>
    <row r="12" ht="40" customHeight="1" spans="1:19">
      <c r="A12" s="19" t="s">
        <v>43</v>
      </c>
      <c r="B12" s="19" t="s">
        <v>43</v>
      </c>
      <c r="C12" s="20">
        <v>66</v>
      </c>
      <c r="D12" s="20">
        <v>52</v>
      </c>
      <c r="E12" s="20">
        <v>52</v>
      </c>
      <c r="F12" s="21">
        <v>0.3</v>
      </c>
      <c r="G12" s="22">
        <f t="shared" si="4"/>
        <v>35400</v>
      </c>
      <c r="H12" s="20">
        <f t="shared" si="5"/>
        <v>31200</v>
      </c>
      <c r="I12" s="20">
        <v>0</v>
      </c>
      <c r="J12" s="20">
        <f t="shared" si="6"/>
        <v>66600</v>
      </c>
      <c r="K12" s="22">
        <v>0</v>
      </c>
      <c r="L12" s="20">
        <f t="shared" si="7"/>
        <v>66600</v>
      </c>
      <c r="M12" s="20">
        <v>31200</v>
      </c>
      <c r="N12" s="22">
        <v>0</v>
      </c>
      <c r="O12" s="20">
        <v>31200</v>
      </c>
      <c r="P12" s="20">
        <f t="shared" ref="P12:R12" si="11">J12-M12</f>
        <v>35400</v>
      </c>
      <c r="Q12" s="20">
        <f t="shared" si="11"/>
        <v>0</v>
      </c>
      <c r="R12" s="20">
        <f t="shared" si="11"/>
        <v>35400</v>
      </c>
      <c r="S12" s="49"/>
    </row>
    <row r="13" ht="40" customHeight="1" spans="1:19">
      <c r="A13" s="19" t="s">
        <v>44</v>
      </c>
      <c r="B13" s="19" t="s">
        <v>44</v>
      </c>
      <c r="C13" s="20">
        <v>93</v>
      </c>
      <c r="D13" s="20">
        <v>50</v>
      </c>
      <c r="E13" s="20">
        <v>65</v>
      </c>
      <c r="F13" s="21">
        <v>0.3</v>
      </c>
      <c r="G13" s="22">
        <f t="shared" si="4"/>
        <v>42900</v>
      </c>
      <c r="H13" s="20">
        <f t="shared" si="5"/>
        <v>39000</v>
      </c>
      <c r="I13" s="20">
        <v>54000</v>
      </c>
      <c r="J13" s="20">
        <f t="shared" si="6"/>
        <v>27900</v>
      </c>
      <c r="K13" s="22">
        <v>0</v>
      </c>
      <c r="L13" s="20">
        <f t="shared" si="7"/>
        <v>27900</v>
      </c>
      <c r="M13" s="20">
        <v>39000</v>
      </c>
      <c r="N13" s="22">
        <v>0</v>
      </c>
      <c r="O13" s="20">
        <v>39000</v>
      </c>
      <c r="P13" s="20">
        <f t="shared" ref="P13:R13" si="12">J13-M13</f>
        <v>-11100</v>
      </c>
      <c r="Q13" s="20">
        <f t="shared" si="12"/>
        <v>0</v>
      </c>
      <c r="R13" s="20">
        <f t="shared" si="12"/>
        <v>-11100</v>
      </c>
      <c r="S13" s="49"/>
    </row>
    <row r="14" ht="40" customHeight="1" spans="1:19">
      <c r="A14" s="19" t="s">
        <v>45</v>
      </c>
      <c r="B14" s="19" t="s">
        <v>45</v>
      </c>
      <c r="C14" s="20">
        <v>111</v>
      </c>
      <c r="D14" s="20">
        <v>141</v>
      </c>
      <c r="E14" s="20">
        <v>151</v>
      </c>
      <c r="F14" s="21">
        <v>0.3</v>
      </c>
      <c r="G14" s="22">
        <f t="shared" si="4"/>
        <v>75600</v>
      </c>
      <c r="H14" s="20">
        <f t="shared" si="5"/>
        <v>90600</v>
      </c>
      <c r="I14" s="20">
        <v>75000</v>
      </c>
      <c r="J14" s="20">
        <f t="shared" si="6"/>
        <v>91200</v>
      </c>
      <c r="K14" s="22">
        <v>0</v>
      </c>
      <c r="L14" s="20">
        <f t="shared" si="7"/>
        <v>91200</v>
      </c>
      <c r="M14" s="20">
        <v>90600</v>
      </c>
      <c r="N14" s="22">
        <v>0</v>
      </c>
      <c r="O14" s="20">
        <v>90600</v>
      </c>
      <c r="P14" s="20">
        <f t="shared" ref="P14:R14" si="13">J14-M14</f>
        <v>600</v>
      </c>
      <c r="Q14" s="20">
        <f t="shared" si="13"/>
        <v>0</v>
      </c>
      <c r="R14" s="20">
        <f t="shared" si="13"/>
        <v>600</v>
      </c>
      <c r="S14" s="49"/>
    </row>
    <row r="15" ht="40" customHeight="1" spans="1:19">
      <c r="A15" s="19" t="s">
        <v>46</v>
      </c>
      <c r="B15" s="19" t="s">
        <v>46</v>
      </c>
      <c r="C15" s="20">
        <v>78</v>
      </c>
      <c r="D15" s="20">
        <v>86</v>
      </c>
      <c r="E15" s="20">
        <v>82</v>
      </c>
      <c r="F15" s="21">
        <v>0.3</v>
      </c>
      <c r="G15" s="22">
        <f t="shared" si="4"/>
        <v>49200</v>
      </c>
      <c r="H15" s="20">
        <f t="shared" si="5"/>
        <v>49200</v>
      </c>
      <c r="I15" s="20">
        <v>0</v>
      </c>
      <c r="J15" s="20">
        <f t="shared" si="6"/>
        <v>98400</v>
      </c>
      <c r="K15" s="22">
        <v>0</v>
      </c>
      <c r="L15" s="20">
        <f t="shared" si="7"/>
        <v>98400</v>
      </c>
      <c r="M15" s="20">
        <v>49200</v>
      </c>
      <c r="N15" s="22">
        <v>0</v>
      </c>
      <c r="O15" s="20">
        <v>49200</v>
      </c>
      <c r="P15" s="20">
        <f t="shared" ref="P15:R15" si="14">J15-M15</f>
        <v>49200</v>
      </c>
      <c r="Q15" s="20">
        <f t="shared" si="14"/>
        <v>0</v>
      </c>
      <c r="R15" s="20">
        <f t="shared" si="14"/>
        <v>49200</v>
      </c>
      <c r="S15" s="49"/>
    </row>
    <row r="16" ht="40" customHeight="1" spans="1:19">
      <c r="A16" s="19" t="s">
        <v>47</v>
      </c>
      <c r="B16" s="19" t="s">
        <v>47</v>
      </c>
      <c r="C16" s="20">
        <v>136</v>
      </c>
      <c r="D16" s="20">
        <v>121</v>
      </c>
      <c r="E16" s="20">
        <v>160</v>
      </c>
      <c r="F16" s="21">
        <v>0.3</v>
      </c>
      <c r="G16" s="22">
        <f t="shared" si="4"/>
        <v>77100</v>
      </c>
      <c r="H16" s="20">
        <f t="shared" si="5"/>
        <v>96000</v>
      </c>
      <c r="I16" s="20">
        <v>81600</v>
      </c>
      <c r="J16" s="20">
        <f t="shared" si="6"/>
        <v>91500</v>
      </c>
      <c r="K16" s="22">
        <v>0</v>
      </c>
      <c r="L16" s="20">
        <f t="shared" si="7"/>
        <v>91500</v>
      </c>
      <c r="M16" s="20">
        <v>96000</v>
      </c>
      <c r="N16" s="22">
        <v>0</v>
      </c>
      <c r="O16" s="20">
        <v>96000</v>
      </c>
      <c r="P16" s="20">
        <f t="shared" ref="P16:R16" si="15">J16-M16</f>
        <v>-4500</v>
      </c>
      <c r="Q16" s="20">
        <f t="shared" si="15"/>
        <v>0</v>
      </c>
      <c r="R16" s="20">
        <f t="shared" si="15"/>
        <v>-4500</v>
      </c>
      <c r="S16" s="49"/>
    </row>
    <row r="17" ht="40" customHeight="1" spans="1:19">
      <c r="A17" s="19" t="s">
        <v>48</v>
      </c>
      <c r="B17" s="19" t="s">
        <v>48</v>
      </c>
      <c r="C17" s="20">
        <v>180</v>
      </c>
      <c r="D17" s="20">
        <v>181</v>
      </c>
      <c r="E17" s="20">
        <v>185</v>
      </c>
      <c r="F17" s="21">
        <v>0.3</v>
      </c>
      <c r="G17" s="22">
        <f t="shared" si="4"/>
        <v>108300</v>
      </c>
      <c r="H17" s="20">
        <f t="shared" si="5"/>
        <v>111000</v>
      </c>
      <c r="I17" s="20">
        <v>100800</v>
      </c>
      <c r="J17" s="20">
        <f t="shared" si="6"/>
        <v>118500</v>
      </c>
      <c r="K17" s="22">
        <v>0</v>
      </c>
      <c r="L17" s="20">
        <f t="shared" si="7"/>
        <v>118500</v>
      </c>
      <c r="M17" s="20">
        <v>111000</v>
      </c>
      <c r="N17" s="22">
        <v>0</v>
      </c>
      <c r="O17" s="20">
        <v>111000</v>
      </c>
      <c r="P17" s="20">
        <f t="shared" ref="P17:R17" si="16">J17-M17</f>
        <v>7500</v>
      </c>
      <c r="Q17" s="20">
        <f t="shared" si="16"/>
        <v>0</v>
      </c>
      <c r="R17" s="20">
        <f t="shared" si="16"/>
        <v>7500</v>
      </c>
      <c r="S17" s="49"/>
    </row>
    <row r="18" ht="40" customHeight="1" spans="1:19">
      <c r="A18" s="19" t="s">
        <v>49</v>
      </c>
      <c r="B18" s="19" t="s">
        <v>49</v>
      </c>
      <c r="C18" s="20">
        <v>82</v>
      </c>
      <c r="D18" s="20">
        <v>73</v>
      </c>
      <c r="E18" s="20">
        <v>72</v>
      </c>
      <c r="F18" s="21">
        <v>0.3</v>
      </c>
      <c r="G18" s="22">
        <f t="shared" si="4"/>
        <v>46500</v>
      </c>
      <c r="H18" s="20">
        <f t="shared" si="5"/>
        <v>43200</v>
      </c>
      <c r="I18" s="20">
        <v>37800</v>
      </c>
      <c r="J18" s="20">
        <f t="shared" si="6"/>
        <v>51900</v>
      </c>
      <c r="K18" s="22">
        <v>0</v>
      </c>
      <c r="L18" s="20">
        <f t="shared" si="7"/>
        <v>51900</v>
      </c>
      <c r="M18" s="20">
        <v>43200</v>
      </c>
      <c r="N18" s="22">
        <v>0</v>
      </c>
      <c r="O18" s="20">
        <v>43200</v>
      </c>
      <c r="P18" s="20">
        <f t="shared" ref="P18:R18" si="17">J18-M18</f>
        <v>8700</v>
      </c>
      <c r="Q18" s="20">
        <f t="shared" si="17"/>
        <v>0</v>
      </c>
      <c r="R18" s="20">
        <f t="shared" si="17"/>
        <v>8700</v>
      </c>
      <c r="S18" s="49"/>
    </row>
    <row r="19" ht="40" customHeight="1" spans="1:19">
      <c r="A19" s="19" t="s">
        <v>50</v>
      </c>
      <c r="B19" s="19" t="s">
        <v>50</v>
      </c>
      <c r="C19" s="20">
        <v>253</v>
      </c>
      <c r="D19" s="20">
        <v>224</v>
      </c>
      <c r="E19" s="20">
        <v>400</v>
      </c>
      <c r="F19" s="21">
        <v>0.3</v>
      </c>
      <c r="G19" s="22">
        <f t="shared" si="4"/>
        <v>143100</v>
      </c>
      <c r="H19" s="20">
        <f t="shared" si="5"/>
        <v>240000</v>
      </c>
      <c r="I19" s="20">
        <v>208200</v>
      </c>
      <c r="J19" s="20">
        <f t="shared" si="6"/>
        <v>174900</v>
      </c>
      <c r="K19" s="22">
        <v>0</v>
      </c>
      <c r="L19" s="20">
        <f t="shared" si="7"/>
        <v>174900</v>
      </c>
      <c r="M19" s="20">
        <v>240000</v>
      </c>
      <c r="N19" s="22">
        <v>0</v>
      </c>
      <c r="O19" s="20">
        <v>240000</v>
      </c>
      <c r="P19" s="20">
        <f t="shared" ref="P19:R19" si="18">J19-M19</f>
        <v>-65100</v>
      </c>
      <c r="Q19" s="20">
        <f t="shared" si="18"/>
        <v>0</v>
      </c>
      <c r="R19" s="20">
        <f t="shared" si="18"/>
        <v>-65100</v>
      </c>
      <c r="S19" s="49"/>
    </row>
    <row r="20" ht="40" customHeight="1" spans="1:19">
      <c r="A20" s="19" t="s">
        <v>51</v>
      </c>
      <c r="B20" s="19" t="s">
        <v>51</v>
      </c>
      <c r="C20" s="20">
        <v>188</v>
      </c>
      <c r="D20" s="20">
        <v>149</v>
      </c>
      <c r="E20" s="20">
        <v>322</v>
      </c>
      <c r="F20" s="21">
        <v>0.3</v>
      </c>
      <c r="G20" s="22">
        <f t="shared" si="4"/>
        <v>101100</v>
      </c>
      <c r="H20" s="20">
        <f t="shared" si="5"/>
        <v>193200</v>
      </c>
      <c r="I20" s="20">
        <v>98400</v>
      </c>
      <c r="J20" s="20">
        <f t="shared" si="6"/>
        <v>195900</v>
      </c>
      <c r="K20" s="22">
        <v>0</v>
      </c>
      <c r="L20" s="20">
        <f t="shared" si="7"/>
        <v>195900</v>
      </c>
      <c r="M20" s="20">
        <v>193200</v>
      </c>
      <c r="N20" s="22">
        <v>0</v>
      </c>
      <c r="O20" s="20">
        <v>193200</v>
      </c>
      <c r="P20" s="20">
        <f t="shared" ref="P20:R20" si="19">J20-M20</f>
        <v>2700</v>
      </c>
      <c r="Q20" s="20">
        <f t="shared" si="19"/>
        <v>0</v>
      </c>
      <c r="R20" s="20">
        <f t="shared" si="19"/>
        <v>2700</v>
      </c>
      <c r="S20" s="49"/>
    </row>
    <row r="21" ht="40" customHeight="1" spans="1:19">
      <c r="A21" s="23" t="s">
        <v>52</v>
      </c>
      <c r="B21" s="23" t="s">
        <v>52</v>
      </c>
      <c r="C21" s="24">
        <f t="shared" ref="C21:E21" si="20">SUM(C22:C26)</f>
        <v>1577</v>
      </c>
      <c r="D21" s="24">
        <f t="shared" si="20"/>
        <v>1240</v>
      </c>
      <c r="E21" s="24">
        <f t="shared" si="20"/>
        <v>1497</v>
      </c>
      <c r="F21" s="24"/>
      <c r="G21" s="24">
        <f t="shared" ref="G21:R21" si="21">SUM(G22:G26)</f>
        <v>845100</v>
      </c>
      <c r="H21" s="24">
        <f t="shared" si="21"/>
        <v>898200</v>
      </c>
      <c r="I21" s="24">
        <f t="shared" si="21"/>
        <v>838200</v>
      </c>
      <c r="J21" s="24">
        <f t="shared" si="21"/>
        <v>905100</v>
      </c>
      <c r="K21" s="24">
        <f t="shared" si="21"/>
        <v>0</v>
      </c>
      <c r="L21" s="24">
        <f t="shared" si="21"/>
        <v>905100</v>
      </c>
      <c r="M21" s="24">
        <f t="shared" si="21"/>
        <v>898200</v>
      </c>
      <c r="N21" s="24">
        <f t="shared" si="21"/>
        <v>0</v>
      </c>
      <c r="O21" s="24">
        <f t="shared" si="21"/>
        <v>898200</v>
      </c>
      <c r="P21" s="24">
        <f t="shared" si="21"/>
        <v>6900</v>
      </c>
      <c r="Q21" s="24">
        <f t="shared" si="21"/>
        <v>0</v>
      </c>
      <c r="R21" s="24">
        <f t="shared" si="21"/>
        <v>6900</v>
      </c>
      <c r="S21" s="24"/>
    </row>
    <row r="22" ht="40" customHeight="1" spans="1:19">
      <c r="A22" s="25" t="s">
        <v>53</v>
      </c>
      <c r="B22" s="25" t="s">
        <v>53</v>
      </c>
      <c r="C22" s="20">
        <v>1491</v>
      </c>
      <c r="D22" s="20">
        <v>1199</v>
      </c>
      <c r="E22" s="20">
        <v>1457</v>
      </c>
      <c r="F22" s="21">
        <v>0.3</v>
      </c>
      <c r="G22" s="22">
        <f t="shared" ref="G22:G26" si="22">(C22+D22)*1000*F22</f>
        <v>807000</v>
      </c>
      <c r="H22" s="20">
        <f t="shared" ref="H22:H26" si="23">E22*2000*F22</f>
        <v>874200</v>
      </c>
      <c r="I22" s="20">
        <v>796200</v>
      </c>
      <c r="J22" s="20">
        <f t="shared" ref="J22:J26" si="24">ROUND(G22+H22-I22,0)</f>
        <v>885000</v>
      </c>
      <c r="K22" s="22">
        <v>0</v>
      </c>
      <c r="L22" s="20">
        <f t="shared" ref="L22:L26" si="25">J22-K22</f>
        <v>885000</v>
      </c>
      <c r="M22" s="20">
        <v>874200</v>
      </c>
      <c r="N22" s="22">
        <v>0</v>
      </c>
      <c r="O22" s="20">
        <v>874200</v>
      </c>
      <c r="P22" s="20">
        <f t="shared" ref="P22:R22" si="26">J22-M22</f>
        <v>10800</v>
      </c>
      <c r="Q22" s="20">
        <f t="shared" si="26"/>
        <v>0</v>
      </c>
      <c r="R22" s="20">
        <f t="shared" si="26"/>
        <v>10800</v>
      </c>
      <c r="S22" s="50"/>
    </row>
    <row r="23" ht="40" customHeight="1" spans="1:19">
      <c r="A23" s="25" t="s">
        <v>53</v>
      </c>
      <c r="B23" s="25" t="s">
        <v>54</v>
      </c>
      <c r="C23" s="20">
        <v>63</v>
      </c>
      <c r="D23" s="20">
        <v>32</v>
      </c>
      <c r="E23" s="20">
        <v>32</v>
      </c>
      <c r="F23" s="21">
        <v>0.3</v>
      </c>
      <c r="G23" s="22">
        <f t="shared" si="22"/>
        <v>28500</v>
      </c>
      <c r="H23" s="20">
        <f t="shared" si="23"/>
        <v>19200</v>
      </c>
      <c r="I23" s="20">
        <v>37800</v>
      </c>
      <c r="J23" s="20">
        <f t="shared" si="24"/>
        <v>9900</v>
      </c>
      <c r="K23" s="22">
        <v>0</v>
      </c>
      <c r="L23" s="20">
        <f t="shared" si="25"/>
        <v>9900</v>
      </c>
      <c r="M23" s="20">
        <v>19200</v>
      </c>
      <c r="N23" s="22">
        <v>0</v>
      </c>
      <c r="O23" s="20">
        <v>19200</v>
      </c>
      <c r="P23" s="20">
        <f t="shared" ref="P23:R23" si="27">J23-M23</f>
        <v>-9300</v>
      </c>
      <c r="Q23" s="20">
        <f t="shared" si="27"/>
        <v>0</v>
      </c>
      <c r="R23" s="20">
        <f t="shared" si="27"/>
        <v>-9300</v>
      </c>
      <c r="S23" s="50"/>
    </row>
    <row r="24" ht="40" customHeight="1" spans="1:19">
      <c r="A24" s="25" t="s">
        <v>53</v>
      </c>
      <c r="B24" s="25" t="s">
        <v>55</v>
      </c>
      <c r="C24" s="20">
        <v>0</v>
      </c>
      <c r="D24" s="20">
        <v>0</v>
      </c>
      <c r="E24" s="20">
        <v>0</v>
      </c>
      <c r="F24" s="21">
        <v>0.3</v>
      </c>
      <c r="G24" s="22">
        <f t="shared" si="22"/>
        <v>0</v>
      </c>
      <c r="H24" s="20">
        <f t="shared" si="23"/>
        <v>0</v>
      </c>
      <c r="I24" s="20">
        <v>600</v>
      </c>
      <c r="J24" s="20">
        <f t="shared" si="24"/>
        <v>-600</v>
      </c>
      <c r="K24" s="22">
        <v>0</v>
      </c>
      <c r="L24" s="20">
        <f t="shared" si="25"/>
        <v>-600</v>
      </c>
      <c r="M24" s="20">
        <v>0</v>
      </c>
      <c r="N24" s="22">
        <v>0</v>
      </c>
      <c r="O24" s="20">
        <v>0</v>
      </c>
      <c r="P24" s="20">
        <f t="shared" ref="P24:R24" si="28">J24-M24</f>
        <v>-600</v>
      </c>
      <c r="Q24" s="20">
        <f t="shared" si="28"/>
        <v>0</v>
      </c>
      <c r="R24" s="20">
        <f t="shared" si="28"/>
        <v>-600</v>
      </c>
      <c r="S24" s="51" t="s">
        <v>56</v>
      </c>
    </row>
    <row r="25" ht="40" customHeight="1" spans="1:19">
      <c r="A25" s="25" t="s">
        <v>57</v>
      </c>
      <c r="B25" s="25" t="s">
        <v>57</v>
      </c>
      <c r="C25" s="20">
        <v>10</v>
      </c>
      <c r="D25" s="20">
        <v>5</v>
      </c>
      <c r="E25" s="20">
        <v>5</v>
      </c>
      <c r="F25" s="21">
        <v>0.3</v>
      </c>
      <c r="G25" s="22">
        <f t="shared" si="22"/>
        <v>4500</v>
      </c>
      <c r="H25" s="20">
        <f t="shared" si="23"/>
        <v>3000</v>
      </c>
      <c r="I25" s="20">
        <v>3600</v>
      </c>
      <c r="J25" s="20">
        <f t="shared" si="24"/>
        <v>3900</v>
      </c>
      <c r="K25" s="22">
        <v>0</v>
      </c>
      <c r="L25" s="20">
        <f t="shared" si="25"/>
        <v>3900</v>
      </c>
      <c r="M25" s="20">
        <v>3000</v>
      </c>
      <c r="N25" s="22">
        <v>0</v>
      </c>
      <c r="O25" s="20">
        <v>3000</v>
      </c>
      <c r="P25" s="20">
        <f t="shared" ref="P25:R25" si="29">J25-M25</f>
        <v>900</v>
      </c>
      <c r="Q25" s="20">
        <f t="shared" si="29"/>
        <v>0</v>
      </c>
      <c r="R25" s="20">
        <f t="shared" si="29"/>
        <v>900</v>
      </c>
      <c r="S25" s="50"/>
    </row>
    <row r="26" ht="40" customHeight="1" spans="1:19">
      <c r="A26" s="25" t="s">
        <v>58</v>
      </c>
      <c r="B26" s="25" t="s">
        <v>59</v>
      </c>
      <c r="C26" s="20">
        <v>13</v>
      </c>
      <c r="D26" s="20">
        <v>4</v>
      </c>
      <c r="E26" s="20">
        <v>3</v>
      </c>
      <c r="F26" s="21">
        <v>0.3</v>
      </c>
      <c r="G26" s="22">
        <f t="shared" si="22"/>
        <v>5100</v>
      </c>
      <c r="H26" s="20">
        <f t="shared" si="23"/>
        <v>1800</v>
      </c>
      <c r="I26" s="20"/>
      <c r="J26" s="20">
        <f t="shared" si="24"/>
        <v>6900</v>
      </c>
      <c r="K26" s="22">
        <v>0</v>
      </c>
      <c r="L26" s="20">
        <f t="shared" si="25"/>
        <v>6900</v>
      </c>
      <c r="M26" s="20">
        <v>1800</v>
      </c>
      <c r="N26" s="22">
        <v>0</v>
      </c>
      <c r="O26" s="20">
        <v>1800</v>
      </c>
      <c r="P26" s="20">
        <f t="shared" ref="P26:R26" si="30">J26-M26</f>
        <v>5100</v>
      </c>
      <c r="Q26" s="20">
        <f t="shared" si="30"/>
        <v>0</v>
      </c>
      <c r="R26" s="20">
        <f t="shared" si="30"/>
        <v>5100</v>
      </c>
      <c r="S26" s="50"/>
    </row>
    <row r="27" ht="40" customHeight="1" spans="1:19">
      <c r="A27" s="26" t="s">
        <v>60</v>
      </c>
      <c r="B27" s="26" t="s">
        <v>60</v>
      </c>
      <c r="C27" s="27">
        <f t="shared" ref="C27:E27" si="31">SUM(C28:C34)</f>
        <v>7855</v>
      </c>
      <c r="D27" s="27">
        <f t="shared" si="31"/>
        <v>7813</v>
      </c>
      <c r="E27" s="27">
        <f t="shared" si="31"/>
        <v>7854</v>
      </c>
      <c r="F27" s="27"/>
      <c r="G27" s="27">
        <f t="shared" ref="G27:R27" si="32">SUM(G28:G34)</f>
        <v>14744900</v>
      </c>
      <c r="H27" s="27">
        <f t="shared" si="32"/>
        <v>14831100</v>
      </c>
      <c r="I27" s="27">
        <f t="shared" si="32"/>
        <v>14445500</v>
      </c>
      <c r="J27" s="27">
        <f t="shared" si="32"/>
        <v>15130500</v>
      </c>
      <c r="K27" s="27">
        <f t="shared" si="32"/>
        <v>7772500</v>
      </c>
      <c r="L27" s="27">
        <f t="shared" si="32"/>
        <v>7358000</v>
      </c>
      <c r="M27" s="27">
        <f t="shared" si="32"/>
        <v>14831100</v>
      </c>
      <c r="N27" s="27">
        <f t="shared" si="32"/>
        <v>7772500</v>
      </c>
      <c r="O27" s="27">
        <f t="shared" si="32"/>
        <v>7058600</v>
      </c>
      <c r="P27" s="27">
        <f t="shared" si="32"/>
        <v>299400</v>
      </c>
      <c r="Q27" s="27">
        <f t="shared" si="32"/>
        <v>0</v>
      </c>
      <c r="R27" s="27">
        <f t="shared" si="32"/>
        <v>299400</v>
      </c>
      <c r="S27" s="27"/>
    </row>
    <row r="28" ht="40" customHeight="1" spans="1:19">
      <c r="A28" s="28" t="s">
        <v>61</v>
      </c>
      <c r="B28" s="28" t="s">
        <v>61</v>
      </c>
      <c r="C28" s="20">
        <v>717</v>
      </c>
      <c r="D28" s="20">
        <v>721</v>
      </c>
      <c r="E28" s="20">
        <v>762</v>
      </c>
      <c r="F28" s="29">
        <v>0.85</v>
      </c>
      <c r="G28" s="22">
        <f t="shared" ref="G28:G34" si="33">(C28+D28)*1000*F28</f>
        <v>1222300</v>
      </c>
      <c r="H28" s="20">
        <f t="shared" ref="H28:H34" si="34">E28*2000*F28</f>
        <v>1295400</v>
      </c>
      <c r="I28" s="20">
        <v>1207000</v>
      </c>
      <c r="J28" s="20">
        <f t="shared" ref="J28:J34" si="35">ROUND(G28+H28-I28,0)</f>
        <v>1310700</v>
      </c>
      <c r="K28" s="22">
        <v>0</v>
      </c>
      <c r="L28" s="20">
        <f t="shared" ref="L28:L34" si="36">J28-K28</f>
        <v>1310700</v>
      </c>
      <c r="M28" s="20">
        <v>1295400</v>
      </c>
      <c r="N28" s="22">
        <v>0</v>
      </c>
      <c r="O28" s="20">
        <v>1295400</v>
      </c>
      <c r="P28" s="20">
        <f t="shared" ref="P28:R28" si="37">J28-M28</f>
        <v>15300</v>
      </c>
      <c r="Q28" s="20">
        <f t="shared" si="37"/>
        <v>0</v>
      </c>
      <c r="R28" s="20">
        <f t="shared" si="37"/>
        <v>15300</v>
      </c>
      <c r="S28" s="52"/>
    </row>
    <row r="29" ht="40" customHeight="1" spans="1:19">
      <c r="A29" s="28" t="s">
        <v>62</v>
      </c>
      <c r="B29" s="28" t="s">
        <v>62</v>
      </c>
      <c r="C29" s="20">
        <v>733</v>
      </c>
      <c r="D29" s="20">
        <v>659</v>
      </c>
      <c r="E29" s="20">
        <v>659</v>
      </c>
      <c r="F29" s="29">
        <v>0.85</v>
      </c>
      <c r="G29" s="22">
        <f t="shared" si="33"/>
        <v>1183200</v>
      </c>
      <c r="H29" s="20">
        <f t="shared" si="34"/>
        <v>1120300</v>
      </c>
      <c r="I29" s="20">
        <v>1210400</v>
      </c>
      <c r="J29" s="20">
        <f t="shared" si="35"/>
        <v>1093100</v>
      </c>
      <c r="K29" s="22">
        <v>0</v>
      </c>
      <c r="L29" s="20">
        <f t="shared" si="36"/>
        <v>1093100</v>
      </c>
      <c r="M29" s="20">
        <v>1120300</v>
      </c>
      <c r="N29" s="22">
        <v>0</v>
      </c>
      <c r="O29" s="20">
        <v>1120300</v>
      </c>
      <c r="P29" s="20">
        <f t="shared" ref="P29:R29" si="38">J29-M29</f>
        <v>-27200</v>
      </c>
      <c r="Q29" s="20">
        <f t="shared" si="38"/>
        <v>0</v>
      </c>
      <c r="R29" s="20">
        <f t="shared" si="38"/>
        <v>-27200</v>
      </c>
      <c r="S29" s="52"/>
    </row>
    <row r="30" ht="40" customHeight="1" spans="1:19">
      <c r="A30" s="28" t="s">
        <v>63</v>
      </c>
      <c r="B30" s="28" t="s">
        <v>63</v>
      </c>
      <c r="C30" s="20">
        <v>527</v>
      </c>
      <c r="D30" s="20">
        <v>353</v>
      </c>
      <c r="E30" s="20">
        <v>353</v>
      </c>
      <c r="F30" s="29">
        <v>0.85</v>
      </c>
      <c r="G30" s="22">
        <f t="shared" si="33"/>
        <v>748000</v>
      </c>
      <c r="H30" s="20">
        <f t="shared" si="34"/>
        <v>600100</v>
      </c>
      <c r="I30" s="20">
        <v>904400</v>
      </c>
      <c r="J30" s="20">
        <f t="shared" si="35"/>
        <v>443700</v>
      </c>
      <c r="K30" s="22">
        <v>0</v>
      </c>
      <c r="L30" s="20">
        <f t="shared" si="36"/>
        <v>443700</v>
      </c>
      <c r="M30" s="20">
        <v>600100</v>
      </c>
      <c r="N30" s="22">
        <v>0</v>
      </c>
      <c r="O30" s="20">
        <v>600100</v>
      </c>
      <c r="P30" s="20">
        <f t="shared" ref="P30:R30" si="39">J30-M30</f>
        <v>-156400</v>
      </c>
      <c r="Q30" s="20">
        <f t="shared" si="39"/>
        <v>0</v>
      </c>
      <c r="R30" s="20">
        <f t="shared" si="39"/>
        <v>-156400</v>
      </c>
      <c r="S30" s="52"/>
    </row>
    <row r="31" ht="40" customHeight="1" spans="1:19">
      <c r="A31" s="28" t="s">
        <v>64</v>
      </c>
      <c r="B31" s="28" t="s">
        <v>64</v>
      </c>
      <c r="C31" s="20">
        <v>601</v>
      </c>
      <c r="D31" s="20">
        <v>532</v>
      </c>
      <c r="E31" s="20">
        <v>532</v>
      </c>
      <c r="F31" s="29">
        <v>0.85</v>
      </c>
      <c r="G31" s="22">
        <f t="shared" si="33"/>
        <v>963050</v>
      </c>
      <c r="H31" s="20">
        <f t="shared" si="34"/>
        <v>904400</v>
      </c>
      <c r="I31" s="20">
        <v>1033600</v>
      </c>
      <c r="J31" s="20">
        <f t="shared" si="35"/>
        <v>833850</v>
      </c>
      <c r="K31" s="22">
        <v>0</v>
      </c>
      <c r="L31" s="20">
        <f t="shared" si="36"/>
        <v>833850</v>
      </c>
      <c r="M31" s="20">
        <v>904400</v>
      </c>
      <c r="N31" s="22">
        <v>0</v>
      </c>
      <c r="O31" s="20">
        <v>904400</v>
      </c>
      <c r="P31" s="20">
        <f t="shared" ref="P31:R31" si="40">J31-M31</f>
        <v>-70550</v>
      </c>
      <c r="Q31" s="20">
        <f t="shared" si="40"/>
        <v>0</v>
      </c>
      <c r="R31" s="20">
        <f t="shared" si="40"/>
        <v>-70550</v>
      </c>
      <c r="S31" s="52"/>
    </row>
    <row r="32" ht="40" customHeight="1" spans="1:19">
      <c r="A32" s="28" t="s">
        <v>65</v>
      </c>
      <c r="B32" s="28" t="s">
        <v>65</v>
      </c>
      <c r="C32" s="20">
        <v>694</v>
      </c>
      <c r="D32" s="20">
        <v>617</v>
      </c>
      <c r="E32" s="20">
        <v>617</v>
      </c>
      <c r="F32" s="29">
        <v>0.85</v>
      </c>
      <c r="G32" s="22">
        <f t="shared" si="33"/>
        <v>1114350</v>
      </c>
      <c r="H32" s="20">
        <f t="shared" si="34"/>
        <v>1048900</v>
      </c>
      <c r="I32" s="20">
        <v>1178100</v>
      </c>
      <c r="J32" s="20">
        <f t="shared" si="35"/>
        <v>985150</v>
      </c>
      <c r="K32" s="22">
        <v>0</v>
      </c>
      <c r="L32" s="20">
        <f t="shared" si="36"/>
        <v>985150</v>
      </c>
      <c r="M32" s="20">
        <v>1048900</v>
      </c>
      <c r="N32" s="22">
        <v>0</v>
      </c>
      <c r="O32" s="20">
        <v>1048900</v>
      </c>
      <c r="P32" s="20">
        <f t="shared" ref="P32:R32" si="41">J32-M32</f>
        <v>-63750</v>
      </c>
      <c r="Q32" s="20">
        <f t="shared" si="41"/>
        <v>0</v>
      </c>
      <c r="R32" s="20">
        <f t="shared" si="41"/>
        <v>-63750</v>
      </c>
      <c r="S32" s="52"/>
    </row>
    <row r="33" ht="40" customHeight="1" spans="1:19">
      <c r="A33" s="28" t="s">
        <v>66</v>
      </c>
      <c r="B33" s="28" t="s">
        <v>66</v>
      </c>
      <c r="C33" s="20">
        <v>1609</v>
      </c>
      <c r="D33" s="20">
        <v>1836</v>
      </c>
      <c r="E33" s="20">
        <v>1836</v>
      </c>
      <c r="F33" s="29">
        <v>1</v>
      </c>
      <c r="G33" s="22">
        <f t="shared" si="33"/>
        <v>3445000</v>
      </c>
      <c r="H33" s="20">
        <f t="shared" si="34"/>
        <v>3672000</v>
      </c>
      <c r="I33" s="20">
        <v>3222000</v>
      </c>
      <c r="J33" s="20">
        <f t="shared" si="35"/>
        <v>3895000</v>
      </c>
      <c r="K33" s="22">
        <v>1582500</v>
      </c>
      <c r="L33" s="20">
        <f t="shared" si="36"/>
        <v>2312500</v>
      </c>
      <c r="M33" s="20">
        <v>3672000</v>
      </c>
      <c r="N33" s="22">
        <v>1582500</v>
      </c>
      <c r="O33" s="20">
        <v>2089500</v>
      </c>
      <c r="P33" s="20">
        <f t="shared" ref="P33:R33" si="42">J33-M33</f>
        <v>223000</v>
      </c>
      <c r="Q33" s="20">
        <f t="shared" si="42"/>
        <v>0</v>
      </c>
      <c r="R33" s="20">
        <f t="shared" si="42"/>
        <v>223000</v>
      </c>
      <c r="S33" s="52"/>
    </row>
    <row r="34" ht="40" customHeight="1" spans="1:19">
      <c r="A34" s="28" t="s">
        <v>67</v>
      </c>
      <c r="B34" s="28" t="s">
        <v>67</v>
      </c>
      <c r="C34" s="20">
        <v>2974</v>
      </c>
      <c r="D34" s="20">
        <v>3095</v>
      </c>
      <c r="E34" s="20">
        <v>3095</v>
      </c>
      <c r="F34" s="29">
        <v>1</v>
      </c>
      <c r="G34" s="22">
        <f t="shared" si="33"/>
        <v>6069000</v>
      </c>
      <c r="H34" s="20">
        <f t="shared" si="34"/>
        <v>6190000</v>
      </c>
      <c r="I34" s="20">
        <v>5690000</v>
      </c>
      <c r="J34" s="20">
        <f t="shared" si="35"/>
        <v>6569000</v>
      </c>
      <c r="K34" s="22">
        <v>6190000</v>
      </c>
      <c r="L34" s="20">
        <f t="shared" si="36"/>
        <v>379000</v>
      </c>
      <c r="M34" s="20">
        <v>6190000</v>
      </c>
      <c r="N34" s="22">
        <v>6190000</v>
      </c>
      <c r="O34" s="20">
        <v>0</v>
      </c>
      <c r="P34" s="20">
        <f t="shared" ref="P34:R34" si="43">J34-M34</f>
        <v>379000</v>
      </c>
      <c r="Q34" s="20">
        <f t="shared" si="43"/>
        <v>0</v>
      </c>
      <c r="R34" s="20">
        <f t="shared" si="43"/>
        <v>379000</v>
      </c>
      <c r="S34" s="52"/>
    </row>
    <row r="35" ht="40" customHeight="1" spans="1:19">
      <c r="A35" s="26" t="s">
        <v>68</v>
      </c>
      <c r="B35" s="26" t="s">
        <v>68</v>
      </c>
      <c r="C35" s="27">
        <f t="shared" ref="C35:E35" si="44">C36</f>
        <v>74</v>
      </c>
      <c r="D35" s="27">
        <f t="shared" si="44"/>
        <v>71</v>
      </c>
      <c r="E35" s="27">
        <f t="shared" si="44"/>
        <v>71</v>
      </c>
      <c r="F35" s="27"/>
      <c r="G35" s="27">
        <f t="shared" ref="G35:R35" si="45">G36</f>
        <v>123250</v>
      </c>
      <c r="H35" s="27">
        <f t="shared" si="45"/>
        <v>120700</v>
      </c>
      <c r="I35" s="27">
        <f t="shared" si="45"/>
        <v>125800</v>
      </c>
      <c r="J35" s="27">
        <f t="shared" si="45"/>
        <v>118150</v>
      </c>
      <c r="K35" s="27">
        <f t="shared" si="45"/>
        <v>0</v>
      </c>
      <c r="L35" s="27">
        <f t="shared" si="45"/>
        <v>118150</v>
      </c>
      <c r="M35" s="27">
        <f t="shared" si="45"/>
        <v>120700</v>
      </c>
      <c r="N35" s="27">
        <f t="shared" si="45"/>
        <v>0</v>
      </c>
      <c r="O35" s="27">
        <f t="shared" si="45"/>
        <v>120700</v>
      </c>
      <c r="P35" s="27">
        <f t="shared" si="45"/>
        <v>-2550</v>
      </c>
      <c r="Q35" s="27">
        <f t="shared" si="45"/>
        <v>0</v>
      </c>
      <c r="R35" s="27">
        <f t="shared" si="45"/>
        <v>-2550</v>
      </c>
      <c r="S35" s="27"/>
    </row>
    <row r="36" ht="40" customHeight="1" spans="1:19">
      <c r="A36" s="28" t="s">
        <v>68</v>
      </c>
      <c r="B36" s="28" t="s">
        <v>68</v>
      </c>
      <c r="C36" s="20">
        <v>74</v>
      </c>
      <c r="D36" s="20">
        <v>71</v>
      </c>
      <c r="E36" s="20">
        <v>71</v>
      </c>
      <c r="F36" s="29">
        <v>0.85</v>
      </c>
      <c r="G36" s="22">
        <f t="shared" ref="G36:G42" si="46">(C36+D36)*1000*F36</f>
        <v>123250</v>
      </c>
      <c r="H36" s="20">
        <f t="shared" ref="H36:H42" si="47">E36*2000*F36</f>
        <v>120700</v>
      </c>
      <c r="I36" s="20">
        <v>125800</v>
      </c>
      <c r="J36" s="20">
        <f t="shared" ref="J36:J42" si="48">ROUND(G36+H36-I36,0)</f>
        <v>118150</v>
      </c>
      <c r="K36" s="22">
        <v>0</v>
      </c>
      <c r="L36" s="20">
        <f t="shared" ref="L36:L42" si="49">J36-K36</f>
        <v>118150</v>
      </c>
      <c r="M36" s="20">
        <v>120700</v>
      </c>
      <c r="N36" s="22">
        <v>0</v>
      </c>
      <c r="O36" s="20">
        <v>120700</v>
      </c>
      <c r="P36" s="20">
        <f t="shared" ref="P36:R36" si="50">J36-M36</f>
        <v>-2550</v>
      </c>
      <c r="Q36" s="20">
        <f t="shared" si="50"/>
        <v>0</v>
      </c>
      <c r="R36" s="20">
        <f t="shared" si="50"/>
        <v>-2550</v>
      </c>
      <c r="S36" s="52"/>
    </row>
    <row r="37" ht="40" customHeight="1" spans="1:19">
      <c r="A37" s="23" t="s">
        <v>69</v>
      </c>
      <c r="B37" s="23" t="s">
        <v>69</v>
      </c>
      <c r="C37" s="24">
        <f t="shared" ref="C37:E37" si="51">SUM(C38:C42)</f>
        <v>454</v>
      </c>
      <c r="D37" s="24">
        <f t="shared" si="51"/>
        <v>382</v>
      </c>
      <c r="E37" s="24">
        <f t="shared" si="51"/>
        <v>401</v>
      </c>
      <c r="F37" s="24"/>
      <c r="G37" s="24">
        <f t="shared" ref="G37:R37" si="52">SUM(G38:G42)</f>
        <v>250800</v>
      </c>
      <c r="H37" s="24">
        <f t="shared" si="52"/>
        <v>240600</v>
      </c>
      <c r="I37" s="24">
        <f t="shared" si="52"/>
        <v>250800</v>
      </c>
      <c r="J37" s="24">
        <f t="shared" si="52"/>
        <v>240600</v>
      </c>
      <c r="K37" s="24">
        <f t="shared" si="52"/>
        <v>0</v>
      </c>
      <c r="L37" s="24">
        <f t="shared" si="52"/>
        <v>240600</v>
      </c>
      <c r="M37" s="24">
        <f t="shared" si="52"/>
        <v>240600</v>
      </c>
      <c r="N37" s="24">
        <f t="shared" si="52"/>
        <v>0</v>
      </c>
      <c r="O37" s="24">
        <f t="shared" si="52"/>
        <v>240600</v>
      </c>
      <c r="P37" s="24">
        <f t="shared" si="52"/>
        <v>0</v>
      </c>
      <c r="Q37" s="24">
        <f t="shared" si="52"/>
        <v>0</v>
      </c>
      <c r="R37" s="24">
        <f t="shared" si="52"/>
        <v>0</v>
      </c>
      <c r="S37" s="24"/>
    </row>
    <row r="38" ht="40" customHeight="1" spans="1:19">
      <c r="A38" s="25" t="s">
        <v>70</v>
      </c>
      <c r="B38" s="25" t="s">
        <v>70</v>
      </c>
      <c r="C38" s="20">
        <v>23</v>
      </c>
      <c r="D38" s="20">
        <v>23</v>
      </c>
      <c r="E38" s="20">
        <v>24</v>
      </c>
      <c r="F38" s="21">
        <v>0.3</v>
      </c>
      <c r="G38" s="22">
        <f t="shared" si="46"/>
        <v>13800</v>
      </c>
      <c r="H38" s="20">
        <f t="shared" si="47"/>
        <v>14400</v>
      </c>
      <c r="I38" s="20">
        <v>13200</v>
      </c>
      <c r="J38" s="20">
        <f t="shared" si="48"/>
        <v>15000</v>
      </c>
      <c r="K38" s="22">
        <v>0</v>
      </c>
      <c r="L38" s="20">
        <f t="shared" si="49"/>
        <v>15000</v>
      </c>
      <c r="M38" s="20">
        <v>14400</v>
      </c>
      <c r="N38" s="22">
        <v>0</v>
      </c>
      <c r="O38" s="20">
        <v>14400</v>
      </c>
      <c r="P38" s="20">
        <f t="shared" ref="P38:R38" si="53">J38-M38</f>
        <v>600</v>
      </c>
      <c r="Q38" s="20">
        <f t="shared" si="53"/>
        <v>0</v>
      </c>
      <c r="R38" s="20">
        <f t="shared" si="53"/>
        <v>600</v>
      </c>
      <c r="S38" s="50"/>
    </row>
    <row r="39" ht="40" customHeight="1" spans="1:19">
      <c r="A39" s="25" t="s">
        <v>71</v>
      </c>
      <c r="B39" s="25" t="s">
        <v>71</v>
      </c>
      <c r="C39" s="20">
        <v>84</v>
      </c>
      <c r="D39" s="20">
        <v>64</v>
      </c>
      <c r="E39" s="20">
        <v>66</v>
      </c>
      <c r="F39" s="21">
        <v>0.3</v>
      </c>
      <c r="G39" s="22">
        <f t="shared" si="46"/>
        <v>44400</v>
      </c>
      <c r="H39" s="20">
        <f t="shared" si="47"/>
        <v>39600</v>
      </c>
      <c r="I39" s="20">
        <v>49200</v>
      </c>
      <c r="J39" s="20">
        <f t="shared" si="48"/>
        <v>34800</v>
      </c>
      <c r="K39" s="22">
        <v>0</v>
      </c>
      <c r="L39" s="20">
        <f t="shared" si="49"/>
        <v>34800</v>
      </c>
      <c r="M39" s="20">
        <v>39600</v>
      </c>
      <c r="N39" s="22">
        <v>0</v>
      </c>
      <c r="O39" s="20">
        <v>39600</v>
      </c>
      <c r="P39" s="20">
        <f t="shared" ref="P39:R39" si="54">J39-M39</f>
        <v>-4800</v>
      </c>
      <c r="Q39" s="20">
        <f t="shared" si="54"/>
        <v>0</v>
      </c>
      <c r="R39" s="20">
        <f t="shared" si="54"/>
        <v>-4800</v>
      </c>
      <c r="S39" s="50"/>
    </row>
    <row r="40" ht="40" customHeight="1" spans="1:19">
      <c r="A40" s="25" t="s">
        <v>72</v>
      </c>
      <c r="B40" s="25" t="s">
        <v>72</v>
      </c>
      <c r="C40" s="20">
        <v>190</v>
      </c>
      <c r="D40" s="20">
        <v>161</v>
      </c>
      <c r="E40" s="20">
        <v>161</v>
      </c>
      <c r="F40" s="21">
        <v>0.3</v>
      </c>
      <c r="G40" s="22">
        <f t="shared" si="46"/>
        <v>105300</v>
      </c>
      <c r="H40" s="20">
        <f t="shared" si="47"/>
        <v>96600</v>
      </c>
      <c r="I40" s="20">
        <v>107400</v>
      </c>
      <c r="J40" s="20">
        <f t="shared" si="48"/>
        <v>94500</v>
      </c>
      <c r="K40" s="22">
        <v>0</v>
      </c>
      <c r="L40" s="20">
        <f t="shared" si="49"/>
        <v>94500</v>
      </c>
      <c r="M40" s="20">
        <v>96600</v>
      </c>
      <c r="N40" s="22">
        <v>0</v>
      </c>
      <c r="O40" s="20">
        <v>96600</v>
      </c>
      <c r="P40" s="20">
        <f t="shared" ref="P40:R40" si="55">J40-M40</f>
        <v>-2100</v>
      </c>
      <c r="Q40" s="20">
        <f t="shared" si="55"/>
        <v>0</v>
      </c>
      <c r="R40" s="20">
        <f t="shared" si="55"/>
        <v>-2100</v>
      </c>
      <c r="S40" s="50"/>
    </row>
    <row r="41" ht="40" customHeight="1" spans="1:19">
      <c r="A41" s="25" t="s">
        <v>73</v>
      </c>
      <c r="B41" s="25" t="s">
        <v>73</v>
      </c>
      <c r="C41" s="20">
        <v>78</v>
      </c>
      <c r="D41" s="20">
        <v>79</v>
      </c>
      <c r="E41" s="20">
        <v>79</v>
      </c>
      <c r="F41" s="21">
        <v>0.3</v>
      </c>
      <c r="G41" s="22">
        <f t="shared" si="46"/>
        <v>47100</v>
      </c>
      <c r="H41" s="20">
        <f t="shared" si="47"/>
        <v>47400</v>
      </c>
      <c r="I41" s="20">
        <v>39000</v>
      </c>
      <c r="J41" s="20">
        <f t="shared" si="48"/>
        <v>55500</v>
      </c>
      <c r="K41" s="22">
        <v>0</v>
      </c>
      <c r="L41" s="20">
        <f t="shared" si="49"/>
        <v>55500</v>
      </c>
      <c r="M41" s="20">
        <v>47400</v>
      </c>
      <c r="N41" s="22">
        <v>0</v>
      </c>
      <c r="O41" s="20">
        <v>47400</v>
      </c>
      <c r="P41" s="20">
        <f t="shared" ref="P41:R41" si="56">J41-M41</f>
        <v>8100</v>
      </c>
      <c r="Q41" s="20">
        <f t="shared" si="56"/>
        <v>0</v>
      </c>
      <c r="R41" s="20">
        <f t="shared" si="56"/>
        <v>8100</v>
      </c>
      <c r="S41" s="50"/>
    </row>
    <row r="42" ht="40" customHeight="1" spans="1:19">
      <c r="A42" s="25" t="s">
        <v>74</v>
      </c>
      <c r="B42" s="25" t="s">
        <v>74</v>
      </c>
      <c r="C42" s="20">
        <v>79</v>
      </c>
      <c r="D42" s="20">
        <v>55</v>
      </c>
      <c r="E42" s="20">
        <v>71</v>
      </c>
      <c r="F42" s="21">
        <v>0.3</v>
      </c>
      <c r="G42" s="22">
        <f t="shared" si="46"/>
        <v>40200</v>
      </c>
      <c r="H42" s="20">
        <f t="shared" si="47"/>
        <v>42600</v>
      </c>
      <c r="I42" s="20">
        <v>42000</v>
      </c>
      <c r="J42" s="20">
        <f t="shared" si="48"/>
        <v>40800</v>
      </c>
      <c r="K42" s="22">
        <v>0</v>
      </c>
      <c r="L42" s="20">
        <f t="shared" si="49"/>
        <v>40800</v>
      </c>
      <c r="M42" s="20">
        <v>42600</v>
      </c>
      <c r="N42" s="22">
        <v>0</v>
      </c>
      <c r="O42" s="20">
        <v>42600</v>
      </c>
      <c r="P42" s="20">
        <f t="shared" ref="P42:R42" si="57">J42-M42</f>
        <v>-1800</v>
      </c>
      <c r="Q42" s="20">
        <f t="shared" si="57"/>
        <v>0</v>
      </c>
      <c r="R42" s="20">
        <f t="shared" si="57"/>
        <v>-1800</v>
      </c>
      <c r="S42" s="50"/>
    </row>
    <row r="43" ht="40" customHeight="1" spans="1:19">
      <c r="A43" s="23" t="s">
        <v>75</v>
      </c>
      <c r="B43" s="23" t="s">
        <v>75</v>
      </c>
      <c r="C43" s="27">
        <f t="shared" ref="C43:E43" si="58">C44</f>
        <v>473</v>
      </c>
      <c r="D43" s="27">
        <f t="shared" si="58"/>
        <v>408</v>
      </c>
      <c r="E43" s="27">
        <f t="shared" si="58"/>
        <v>405</v>
      </c>
      <c r="F43" s="27"/>
      <c r="G43" s="27">
        <f t="shared" ref="G43:R43" si="59">G44</f>
        <v>264300</v>
      </c>
      <c r="H43" s="27">
        <f t="shared" si="59"/>
        <v>243000</v>
      </c>
      <c r="I43" s="27">
        <f t="shared" si="59"/>
        <v>243000</v>
      </c>
      <c r="J43" s="27">
        <f t="shared" si="59"/>
        <v>264300</v>
      </c>
      <c r="K43" s="27">
        <f t="shared" si="59"/>
        <v>0</v>
      </c>
      <c r="L43" s="27">
        <f t="shared" si="59"/>
        <v>264300</v>
      </c>
      <c r="M43" s="27">
        <f t="shared" si="59"/>
        <v>243000</v>
      </c>
      <c r="N43" s="27">
        <f t="shared" si="59"/>
        <v>0</v>
      </c>
      <c r="O43" s="27">
        <f t="shared" si="59"/>
        <v>243000</v>
      </c>
      <c r="P43" s="27">
        <f t="shared" si="59"/>
        <v>21300</v>
      </c>
      <c r="Q43" s="27">
        <f t="shared" si="59"/>
        <v>0</v>
      </c>
      <c r="R43" s="27">
        <f t="shared" si="59"/>
        <v>21300</v>
      </c>
      <c r="S43" s="27"/>
    </row>
    <row r="44" ht="40" customHeight="1" spans="1:19">
      <c r="A44" s="25" t="s">
        <v>75</v>
      </c>
      <c r="B44" s="25" t="s">
        <v>75</v>
      </c>
      <c r="C44" s="20">
        <v>473</v>
      </c>
      <c r="D44" s="20">
        <v>408</v>
      </c>
      <c r="E44" s="20">
        <v>405</v>
      </c>
      <c r="F44" s="21">
        <v>0.3</v>
      </c>
      <c r="G44" s="22">
        <f t="shared" ref="G44:G50" si="60">(C44+D44)*1000*F44</f>
        <v>264300</v>
      </c>
      <c r="H44" s="20">
        <f t="shared" ref="H44:H50" si="61">E44*2000*F44</f>
        <v>243000</v>
      </c>
      <c r="I44" s="20">
        <v>243000</v>
      </c>
      <c r="J44" s="20">
        <f t="shared" ref="J44:J50" si="62">ROUND(G44+H44-I44,0)</f>
        <v>264300</v>
      </c>
      <c r="K44" s="22">
        <v>0</v>
      </c>
      <c r="L44" s="20">
        <f t="shared" ref="L44:L50" si="63">J44-K44</f>
        <v>264300</v>
      </c>
      <c r="M44" s="20">
        <v>243000</v>
      </c>
      <c r="N44" s="22">
        <v>0</v>
      </c>
      <c r="O44" s="20">
        <v>243000</v>
      </c>
      <c r="P44" s="20">
        <f t="shared" ref="P44:R44" si="64">J44-M44</f>
        <v>21300</v>
      </c>
      <c r="Q44" s="20">
        <f t="shared" si="64"/>
        <v>0</v>
      </c>
      <c r="R44" s="20">
        <f t="shared" si="64"/>
        <v>21300</v>
      </c>
      <c r="S44" s="50"/>
    </row>
    <row r="45" ht="40" customHeight="1" spans="1:19">
      <c r="A45" s="23" t="s">
        <v>76</v>
      </c>
      <c r="B45" s="23" t="s">
        <v>76</v>
      </c>
      <c r="C45" s="24">
        <f t="shared" ref="C45:E45" si="65">SUM(C46:C50)</f>
        <v>5046</v>
      </c>
      <c r="D45" s="24">
        <f t="shared" si="65"/>
        <v>4938</v>
      </c>
      <c r="E45" s="24">
        <f t="shared" si="65"/>
        <v>5353</v>
      </c>
      <c r="F45" s="24"/>
      <c r="G45" s="24">
        <f t="shared" ref="G45:R45" si="66">SUM(G46:G50)</f>
        <v>8486400</v>
      </c>
      <c r="H45" s="24">
        <f t="shared" si="66"/>
        <v>9100100</v>
      </c>
      <c r="I45" s="24">
        <f t="shared" si="66"/>
        <v>8556100</v>
      </c>
      <c r="J45" s="24">
        <f t="shared" si="66"/>
        <v>9030400</v>
      </c>
      <c r="K45" s="24">
        <f t="shared" si="66"/>
        <v>0</v>
      </c>
      <c r="L45" s="24">
        <f t="shared" si="66"/>
        <v>9030400</v>
      </c>
      <c r="M45" s="24">
        <f t="shared" si="66"/>
        <v>9100100</v>
      </c>
      <c r="N45" s="24">
        <f t="shared" si="66"/>
        <v>0</v>
      </c>
      <c r="O45" s="24">
        <f t="shared" si="66"/>
        <v>9100100</v>
      </c>
      <c r="P45" s="24">
        <f t="shared" si="66"/>
        <v>-69700</v>
      </c>
      <c r="Q45" s="24">
        <f t="shared" si="66"/>
        <v>0</v>
      </c>
      <c r="R45" s="24">
        <f t="shared" si="66"/>
        <v>-69700</v>
      </c>
      <c r="S45" s="24"/>
    </row>
    <row r="46" ht="40" customHeight="1" spans="1:19">
      <c r="A46" s="25" t="s">
        <v>77</v>
      </c>
      <c r="B46" s="25" t="s">
        <v>77</v>
      </c>
      <c r="C46" s="20">
        <v>1214</v>
      </c>
      <c r="D46" s="20">
        <v>1110</v>
      </c>
      <c r="E46" s="20">
        <v>1138</v>
      </c>
      <c r="F46" s="21">
        <v>0.85</v>
      </c>
      <c r="G46" s="22">
        <f t="shared" si="60"/>
        <v>1975400</v>
      </c>
      <c r="H46" s="20">
        <f t="shared" si="61"/>
        <v>1934600</v>
      </c>
      <c r="I46" s="20">
        <v>2041700</v>
      </c>
      <c r="J46" s="20">
        <f t="shared" si="62"/>
        <v>1868300</v>
      </c>
      <c r="K46" s="22">
        <v>0</v>
      </c>
      <c r="L46" s="20">
        <f t="shared" si="63"/>
        <v>1868300</v>
      </c>
      <c r="M46" s="20">
        <v>1934600</v>
      </c>
      <c r="N46" s="22">
        <v>0</v>
      </c>
      <c r="O46" s="20">
        <v>1934600</v>
      </c>
      <c r="P46" s="20">
        <f t="shared" ref="P46:R46" si="67">J46-M46</f>
        <v>-66300</v>
      </c>
      <c r="Q46" s="20">
        <f t="shared" si="67"/>
        <v>0</v>
      </c>
      <c r="R46" s="20">
        <f t="shared" si="67"/>
        <v>-66300</v>
      </c>
      <c r="S46" s="50"/>
    </row>
    <row r="47" ht="40" customHeight="1" spans="1:19">
      <c r="A47" s="25" t="s">
        <v>78</v>
      </c>
      <c r="B47" s="25" t="s">
        <v>78</v>
      </c>
      <c r="C47" s="20">
        <v>749</v>
      </c>
      <c r="D47" s="20">
        <v>733</v>
      </c>
      <c r="E47" s="20">
        <v>935</v>
      </c>
      <c r="F47" s="21">
        <v>0.85</v>
      </c>
      <c r="G47" s="22">
        <f t="shared" si="60"/>
        <v>1259700</v>
      </c>
      <c r="H47" s="20">
        <f t="shared" si="61"/>
        <v>1589500</v>
      </c>
      <c r="I47" s="20">
        <v>1273300</v>
      </c>
      <c r="J47" s="20">
        <f t="shared" si="62"/>
        <v>1575900</v>
      </c>
      <c r="K47" s="22">
        <v>0</v>
      </c>
      <c r="L47" s="20">
        <f t="shared" si="63"/>
        <v>1575900</v>
      </c>
      <c r="M47" s="20">
        <v>1589500</v>
      </c>
      <c r="N47" s="22">
        <v>0</v>
      </c>
      <c r="O47" s="20">
        <v>1589500</v>
      </c>
      <c r="P47" s="20">
        <f t="shared" ref="P47:R47" si="68">J47-M47</f>
        <v>-13600</v>
      </c>
      <c r="Q47" s="20">
        <f t="shared" si="68"/>
        <v>0</v>
      </c>
      <c r="R47" s="20">
        <f t="shared" si="68"/>
        <v>-13600</v>
      </c>
      <c r="S47" s="50"/>
    </row>
    <row r="48" ht="40" customHeight="1" spans="1:19">
      <c r="A48" s="25" t="s">
        <v>79</v>
      </c>
      <c r="B48" s="25" t="s">
        <v>79</v>
      </c>
      <c r="C48" s="20">
        <v>760</v>
      </c>
      <c r="D48" s="20">
        <v>760</v>
      </c>
      <c r="E48" s="20">
        <v>760</v>
      </c>
      <c r="F48" s="21">
        <v>0.85</v>
      </c>
      <c r="G48" s="22">
        <f t="shared" si="60"/>
        <v>1292000</v>
      </c>
      <c r="H48" s="20">
        <f t="shared" si="61"/>
        <v>1292000</v>
      </c>
      <c r="I48" s="20">
        <v>1292000</v>
      </c>
      <c r="J48" s="20">
        <f t="shared" si="62"/>
        <v>1292000</v>
      </c>
      <c r="K48" s="22">
        <v>0</v>
      </c>
      <c r="L48" s="20">
        <f t="shared" si="63"/>
        <v>1292000</v>
      </c>
      <c r="M48" s="20">
        <v>1292000</v>
      </c>
      <c r="N48" s="22">
        <v>0</v>
      </c>
      <c r="O48" s="20">
        <v>1292000</v>
      </c>
      <c r="P48" s="20">
        <f t="shared" ref="P48:R48" si="69">J48-M48</f>
        <v>0</v>
      </c>
      <c r="Q48" s="20">
        <f t="shared" si="69"/>
        <v>0</v>
      </c>
      <c r="R48" s="20">
        <f t="shared" si="69"/>
        <v>0</v>
      </c>
      <c r="S48" s="50"/>
    </row>
    <row r="49" ht="40" customHeight="1" spans="1:19">
      <c r="A49" s="25" t="s">
        <v>80</v>
      </c>
      <c r="B49" s="25" t="s">
        <v>80</v>
      </c>
      <c r="C49" s="20">
        <v>744</v>
      </c>
      <c r="D49" s="20">
        <v>756</v>
      </c>
      <c r="E49" s="20">
        <v>900</v>
      </c>
      <c r="F49" s="21">
        <v>0.85</v>
      </c>
      <c r="G49" s="22">
        <f t="shared" si="60"/>
        <v>1275000</v>
      </c>
      <c r="H49" s="20">
        <f t="shared" si="61"/>
        <v>1530000</v>
      </c>
      <c r="I49" s="20">
        <v>1264800</v>
      </c>
      <c r="J49" s="20">
        <f t="shared" si="62"/>
        <v>1540200</v>
      </c>
      <c r="K49" s="22">
        <v>0</v>
      </c>
      <c r="L49" s="20">
        <f t="shared" si="63"/>
        <v>1540200</v>
      </c>
      <c r="M49" s="20">
        <v>1530000</v>
      </c>
      <c r="N49" s="22">
        <v>0</v>
      </c>
      <c r="O49" s="20">
        <v>1530000</v>
      </c>
      <c r="P49" s="20">
        <f t="shared" ref="P49:R49" si="70">J49-M49</f>
        <v>10200</v>
      </c>
      <c r="Q49" s="20">
        <f t="shared" si="70"/>
        <v>0</v>
      </c>
      <c r="R49" s="20">
        <f t="shared" si="70"/>
        <v>10200</v>
      </c>
      <c r="S49" s="50"/>
    </row>
    <row r="50" ht="40" customHeight="1" spans="1:19">
      <c r="A50" s="25" t="s">
        <v>81</v>
      </c>
      <c r="B50" s="25" t="s">
        <v>81</v>
      </c>
      <c r="C50" s="20">
        <v>1579</v>
      </c>
      <c r="D50" s="20">
        <v>1579</v>
      </c>
      <c r="E50" s="20">
        <v>1620</v>
      </c>
      <c r="F50" s="21">
        <v>0.85</v>
      </c>
      <c r="G50" s="22">
        <f t="shared" si="60"/>
        <v>2684300</v>
      </c>
      <c r="H50" s="20">
        <f t="shared" si="61"/>
        <v>2754000</v>
      </c>
      <c r="I50" s="20">
        <v>2684300</v>
      </c>
      <c r="J50" s="20">
        <f t="shared" si="62"/>
        <v>2754000</v>
      </c>
      <c r="K50" s="22">
        <v>0</v>
      </c>
      <c r="L50" s="20">
        <f t="shared" si="63"/>
        <v>2754000</v>
      </c>
      <c r="M50" s="20">
        <v>2754000</v>
      </c>
      <c r="N50" s="22">
        <v>0</v>
      </c>
      <c r="O50" s="20">
        <v>2754000</v>
      </c>
      <c r="P50" s="20">
        <f t="shared" ref="P50:R50" si="71">J50-M50</f>
        <v>0</v>
      </c>
      <c r="Q50" s="20">
        <f t="shared" si="71"/>
        <v>0</v>
      </c>
      <c r="R50" s="20">
        <f t="shared" si="71"/>
        <v>0</v>
      </c>
      <c r="S50" s="50"/>
    </row>
    <row r="51" ht="40" customHeight="1" spans="1:19">
      <c r="A51" s="23" t="s">
        <v>82</v>
      </c>
      <c r="B51" s="23" t="s">
        <v>82</v>
      </c>
      <c r="C51" s="24">
        <f t="shared" ref="C51:E51" si="72">C52</f>
        <v>1146</v>
      </c>
      <c r="D51" s="24">
        <f t="shared" si="72"/>
        <v>1145</v>
      </c>
      <c r="E51" s="24">
        <f t="shared" si="72"/>
        <v>1145</v>
      </c>
      <c r="F51" s="24"/>
      <c r="G51" s="24">
        <f t="shared" ref="G51:R51" si="73">G52</f>
        <v>1947350</v>
      </c>
      <c r="H51" s="24">
        <f t="shared" si="73"/>
        <v>1946500</v>
      </c>
      <c r="I51" s="24">
        <f t="shared" si="73"/>
        <v>1946500</v>
      </c>
      <c r="J51" s="24">
        <f t="shared" si="73"/>
        <v>1947350</v>
      </c>
      <c r="K51" s="24">
        <f t="shared" si="73"/>
        <v>0</v>
      </c>
      <c r="L51" s="24">
        <f t="shared" si="73"/>
        <v>1947350</v>
      </c>
      <c r="M51" s="24">
        <f t="shared" si="73"/>
        <v>1946500</v>
      </c>
      <c r="N51" s="24">
        <f t="shared" si="73"/>
        <v>0</v>
      </c>
      <c r="O51" s="24">
        <f t="shared" si="73"/>
        <v>1946500</v>
      </c>
      <c r="P51" s="24">
        <f t="shared" si="73"/>
        <v>850</v>
      </c>
      <c r="Q51" s="24">
        <f t="shared" si="73"/>
        <v>0</v>
      </c>
      <c r="R51" s="24">
        <f t="shared" si="73"/>
        <v>850</v>
      </c>
      <c r="S51" s="24"/>
    </row>
    <row r="52" ht="40" customHeight="1" spans="1:19">
      <c r="A52" s="25" t="s">
        <v>82</v>
      </c>
      <c r="B52" s="25" t="s">
        <v>82</v>
      </c>
      <c r="C52" s="20">
        <v>1146</v>
      </c>
      <c r="D52" s="20">
        <v>1145</v>
      </c>
      <c r="E52" s="20">
        <v>1145</v>
      </c>
      <c r="F52" s="21">
        <v>0.85</v>
      </c>
      <c r="G52" s="22">
        <f t="shared" ref="G52:G56" si="74">(C52+D52)*1000*F52</f>
        <v>1947350</v>
      </c>
      <c r="H52" s="20">
        <f t="shared" ref="H52:H56" si="75">E52*2000*F52</f>
        <v>1946500</v>
      </c>
      <c r="I52" s="20">
        <v>1946500</v>
      </c>
      <c r="J52" s="20">
        <f t="shared" ref="J52:J56" si="76">ROUND(G52+H52-I52,0)</f>
        <v>1947350</v>
      </c>
      <c r="K52" s="22">
        <v>0</v>
      </c>
      <c r="L52" s="20">
        <f t="shared" ref="L52:L56" si="77">J52-K52</f>
        <v>1947350</v>
      </c>
      <c r="M52" s="20">
        <v>1946500</v>
      </c>
      <c r="N52" s="22">
        <v>0</v>
      </c>
      <c r="O52" s="20">
        <v>1946500</v>
      </c>
      <c r="P52" s="20">
        <f t="shared" ref="P52:R52" si="78">J52-M52</f>
        <v>850</v>
      </c>
      <c r="Q52" s="20">
        <f t="shared" si="78"/>
        <v>0</v>
      </c>
      <c r="R52" s="20">
        <f t="shared" si="78"/>
        <v>850</v>
      </c>
      <c r="S52" s="50"/>
    </row>
    <row r="53" ht="40" customHeight="1" spans="1:19">
      <c r="A53" s="23" t="s">
        <v>83</v>
      </c>
      <c r="B53" s="23" t="s">
        <v>83</v>
      </c>
      <c r="C53" s="24">
        <f t="shared" ref="C53:E53" si="79">C54</f>
        <v>382</v>
      </c>
      <c r="D53" s="24">
        <f t="shared" si="79"/>
        <v>381</v>
      </c>
      <c r="E53" s="24">
        <f t="shared" si="79"/>
        <v>382</v>
      </c>
      <c r="F53" s="24"/>
      <c r="G53" s="24">
        <f t="shared" ref="G53:R53" si="80">G54</f>
        <v>763000</v>
      </c>
      <c r="H53" s="24">
        <f t="shared" si="80"/>
        <v>764000</v>
      </c>
      <c r="I53" s="24">
        <f t="shared" si="80"/>
        <v>762000</v>
      </c>
      <c r="J53" s="24">
        <f t="shared" si="80"/>
        <v>765000</v>
      </c>
      <c r="K53" s="24">
        <f t="shared" si="80"/>
        <v>0</v>
      </c>
      <c r="L53" s="24">
        <f t="shared" si="80"/>
        <v>765000</v>
      </c>
      <c r="M53" s="24">
        <f t="shared" si="80"/>
        <v>764000</v>
      </c>
      <c r="N53" s="24">
        <f t="shared" si="80"/>
        <v>0</v>
      </c>
      <c r="O53" s="24">
        <f t="shared" si="80"/>
        <v>764000</v>
      </c>
      <c r="P53" s="24">
        <f t="shared" si="80"/>
        <v>1000</v>
      </c>
      <c r="Q53" s="24">
        <f t="shared" si="80"/>
        <v>0</v>
      </c>
      <c r="R53" s="24">
        <f t="shared" si="80"/>
        <v>1000</v>
      </c>
      <c r="S53" s="24"/>
    </row>
    <row r="54" ht="40" customHeight="1" spans="1:19">
      <c r="A54" s="25" t="s">
        <v>83</v>
      </c>
      <c r="B54" s="25" t="s">
        <v>83</v>
      </c>
      <c r="C54" s="20">
        <v>382</v>
      </c>
      <c r="D54" s="20">
        <v>381</v>
      </c>
      <c r="E54" s="20">
        <v>382</v>
      </c>
      <c r="F54" s="21">
        <v>1</v>
      </c>
      <c r="G54" s="22">
        <f t="shared" si="74"/>
        <v>763000</v>
      </c>
      <c r="H54" s="20">
        <f t="shared" si="75"/>
        <v>764000</v>
      </c>
      <c r="I54" s="20">
        <v>762000</v>
      </c>
      <c r="J54" s="20">
        <f t="shared" si="76"/>
        <v>765000</v>
      </c>
      <c r="K54" s="22">
        <v>0</v>
      </c>
      <c r="L54" s="20">
        <f t="shared" si="77"/>
        <v>765000</v>
      </c>
      <c r="M54" s="20">
        <v>764000</v>
      </c>
      <c r="N54" s="22">
        <v>0</v>
      </c>
      <c r="O54" s="20">
        <v>764000</v>
      </c>
      <c r="P54" s="20">
        <f t="shared" ref="P54:R54" si="81">J54-M54</f>
        <v>1000</v>
      </c>
      <c r="Q54" s="20">
        <f t="shared" si="81"/>
        <v>0</v>
      </c>
      <c r="R54" s="20">
        <f t="shared" si="81"/>
        <v>1000</v>
      </c>
      <c r="S54" s="50"/>
    </row>
    <row r="55" ht="40" customHeight="1" spans="1:19">
      <c r="A55" s="23" t="s">
        <v>84</v>
      </c>
      <c r="B55" s="23" t="s">
        <v>84</v>
      </c>
      <c r="C55" s="27">
        <f t="shared" ref="C55:E55" si="82">C56</f>
        <v>2044</v>
      </c>
      <c r="D55" s="27">
        <f t="shared" si="82"/>
        <v>2044</v>
      </c>
      <c r="E55" s="27">
        <f t="shared" si="82"/>
        <v>2044</v>
      </c>
      <c r="F55" s="27"/>
      <c r="G55" s="27">
        <f t="shared" ref="G55:R55" si="83">G56</f>
        <v>4088000</v>
      </c>
      <c r="H55" s="27">
        <f t="shared" si="83"/>
        <v>4088000</v>
      </c>
      <c r="I55" s="27">
        <f t="shared" si="83"/>
        <v>4088000</v>
      </c>
      <c r="J55" s="27">
        <f t="shared" si="83"/>
        <v>4088000</v>
      </c>
      <c r="K55" s="27">
        <f t="shared" si="83"/>
        <v>0</v>
      </c>
      <c r="L55" s="27">
        <f t="shared" si="83"/>
        <v>4088000</v>
      </c>
      <c r="M55" s="27">
        <f t="shared" si="83"/>
        <v>4088000</v>
      </c>
      <c r="N55" s="27">
        <f t="shared" si="83"/>
        <v>0</v>
      </c>
      <c r="O55" s="27">
        <f t="shared" si="83"/>
        <v>4088000</v>
      </c>
      <c r="P55" s="27">
        <f t="shared" si="83"/>
        <v>0</v>
      </c>
      <c r="Q55" s="27">
        <f t="shared" si="83"/>
        <v>0</v>
      </c>
      <c r="R55" s="27">
        <f t="shared" si="83"/>
        <v>0</v>
      </c>
      <c r="S55" s="27"/>
    </row>
    <row r="56" ht="40" customHeight="1" spans="1:19">
      <c r="A56" s="25" t="s">
        <v>84</v>
      </c>
      <c r="B56" s="25" t="s">
        <v>84</v>
      </c>
      <c r="C56" s="20">
        <v>2044</v>
      </c>
      <c r="D56" s="20">
        <v>2044</v>
      </c>
      <c r="E56" s="20">
        <v>2044</v>
      </c>
      <c r="F56" s="21">
        <v>1</v>
      </c>
      <c r="G56" s="22">
        <f t="shared" si="74"/>
        <v>4088000</v>
      </c>
      <c r="H56" s="20">
        <f t="shared" si="75"/>
        <v>4088000</v>
      </c>
      <c r="I56" s="20">
        <v>4088000</v>
      </c>
      <c r="J56" s="20">
        <f t="shared" si="76"/>
        <v>4088000</v>
      </c>
      <c r="K56" s="22">
        <v>0</v>
      </c>
      <c r="L56" s="20">
        <f t="shared" si="77"/>
        <v>4088000</v>
      </c>
      <c r="M56" s="20">
        <v>4088000</v>
      </c>
      <c r="N56" s="22">
        <v>0</v>
      </c>
      <c r="O56" s="20">
        <v>4088000</v>
      </c>
      <c r="P56" s="20">
        <f t="shared" ref="P56:R56" si="84">J56-M56</f>
        <v>0</v>
      </c>
      <c r="Q56" s="20">
        <f t="shared" si="84"/>
        <v>0</v>
      </c>
      <c r="R56" s="20">
        <f t="shared" si="84"/>
        <v>0</v>
      </c>
      <c r="S56" s="50"/>
    </row>
    <row r="57" ht="40" customHeight="1" spans="1:19">
      <c r="A57" s="23" t="s">
        <v>85</v>
      </c>
      <c r="B57" s="23" t="s">
        <v>85</v>
      </c>
      <c r="C57" s="24">
        <f t="shared" ref="C57:E57" si="85">C58</f>
        <v>705</v>
      </c>
      <c r="D57" s="24">
        <f t="shared" si="85"/>
        <v>790</v>
      </c>
      <c r="E57" s="24">
        <f t="shared" si="85"/>
        <v>790</v>
      </c>
      <c r="F57" s="24"/>
      <c r="G57" s="24">
        <f t="shared" ref="G57:R57" si="86">G58</f>
        <v>1270750</v>
      </c>
      <c r="H57" s="24">
        <f t="shared" si="86"/>
        <v>1343000</v>
      </c>
      <c r="I57" s="24">
        <f t="shared" si="86"/>
        <v>1176400</v>
      </c>
      <c r="J57" s="24">
        <f t="shared" si="86"/>
        <v>1437350</v>
      </c>
      <c r="K57" s="24">
        <f t="shared" si="86"/>
        <v>0</v>
      </c>
      <c r="L57" s="24">
        <f t="shared" si="86"/>
        <v>1437350</v>
      </c>
      <c r="M57" s="24">
        <f t="shared" si="86"/>
        <v>1343000</v>
      </c>
      <c r="N57" s="24">
        <f t="shared" si="86"/>
        <v>0</v>
      </c>
      <c r="O57" s="24">
        <f t="shared" si="86"/>
        <v>1343000</v>
      </c>
      <c r="P57" s="24">
        <f t="shared" si="86"/>
        <v>94350</v>
      </c>
      <c r="Q57" s="24">
        <f t="shared" si="86"/>
        <v>0</v>
      </c>
      <c r="R57" s="24">
        <f t="shared" si="86"/>
        <v>94350</v>
      </c>
      <c r="S57" s="24"/>
    </row>
    <row r="58" ht="40" customHeight="1" spans="1:19">
      <c r="A58" s="25" t="s">
        <v>85</v>
      </c>
      <c r="B58" s="25" t="s">
        <v>85</v>
      </c>
      <c r="C58" s="20">
        <v>705</v>
      </c>
      <c r="D58" s="20">
        <v>790</v>
      </c>
      <c r="E58" s="20">
        <v>790</v>
      </c>
      <c r="F58" s="21">
        <v>0.85</v>
      </c>
      <c r="G58" s="22">
        <f t="shared" ref="G58:G63" si="87">(C58+D58)*1000*F58</f>
        <v>1270750</v>
      </c>
      <c r="H58" s="20">
        <f t="shared" ref="H58:H63" si="88">E58*2000*F58</f>
        <v>1343000</v>
      </c>
      <c r="I58" s="20">
        <v>1176400</v>
      </c>
      <c r="J58" s="20">
        <f t="shared" ref="J58:J63" si="89">ROUND(G58+H58-I58,0)</f>
        <v>1437350</v>
      </c>
      <c r="K58" s="22">
        <v>0</v>
      </c>
      <c r="L58" s="20">
        <f t="shared" ref="L58:L63" si="90">J58-K58</f>
        <v>1437350</v>
      </c>
      <c r="M58" s="20">
        <v>1343000</v>
      </c>
      <c r="N58" s="22">
        <v>0</v>
      </c>
      <c r="O58" s="20">
        <v>1343000</v>
      </c>
      <c r="P58" s="20">
        <f t="shared" ref="P58:R58" si="91">J58-M58</f>
        <v>94350</v>
      </c>
      <c r="Q58" s="20">
        <f t="shared" si="91"/>
        <v>0</v>
      </c>
      <c r="R58" s="20">
        <f t="shared" si="91"/>
        <v>94350</v>
      </c>
      <c r="S58" s="50"/>
    </row>
    <row r="59" ht="40" customHeight="1" spans="1:19">
      <c r="A59" s="23" t="s">
        <v>86</v>
      </c>
      <c r="B59" s="23" t="s">
        <v>86</v>
      </c>
      <c r="C59" s="24">
        <f t="shared" ref="C59:E59" si="92">SUM(C60:C63)</f>
        <v>6083</v>
      </c>
      <c r="D59" s="24">
        <f t="shared" si="92"/>
        <v>5973</v>
      </c>
      <c r="E59" s="24">
        <f t="shared" si="92"/>
        <v>6116</v>
      </c>
      <c r="F59" s="24"/>
      <c r="G59" s="24">
        <f t="shared" ref="G59:R59" si="93">SUM(G60:G63)</f>
        <v>11089550</v>
      </c>
      <c r="H59" s="24">
        <f t="shared" si="93"/>
        <v>11257600</v>
      </c>
      <c r="I59" s="24">
        <f t="shared" si="93"/>
        <v>11102000</v>
      </c>
      <c r="J59" s="24">
        <f t="shared" si="93"/>
        <v>11245150</v>
      </c>
      <c r="K59" s="24">
        <f t="shared" si="93"/>
        <v>5736000</v>
      </c>
      <c r="L59" s="24">
        <f t="shared" si="93"/>
        <v>5509150</v>
      </c>
      <c r="M59" s="24">
        <f t="shared" si="93"/>
        <v>11257600</v>
      </c>
      <c r="N59" s="24">
        <f t="shared" si="93"/>
        <v>5736000</v>
      </c>
      <c r="O59" s="24">
        <f t="shared" si="93"/>
        <v>5521600</v>
      </c>
      <c r="P59" s="24">
        <f t="shared" si="93"/>
        <v>-12450</v>
      </c>
      <c r="Q59" s="24">
        <f t="shared" si="93"/>
        <v>0</v>
      </c>
      <c r="R59" s="24">
        <f t="shared" si="93"/>
        <v>-12450</v>
      </c>
      <c r="S59" s="24"/>
    </row>
    <row r="60" ht="40" customHeight="1" spans="1:19">
      <c r="A60" s="25" t="s">
        <v>87</v>
      </c>
      <c r="B60" s="25" t="s">
        <v>87</v>
      </c>
      <c r="C60" s="20">
        <v>1337</v>
      </c>
      <c r="D60" s="20">
        <v>1256</v>
      </c>
      <c r="E60" s="20">
        <v>1287</v>
      </c>
      <c r="F60" s="21">
        <v>0.85</v>
      </c>
      <c r="G60" s="22">
        <f t="shared" si="87"/>
        <v>2204050</v>
      </c>
      <c r="H60" s="20">
        <f t="shared" si="88"/>
        <v>2187900</v>
      </c>
      <c r="I60" s="20">
        <v>2249100</v>
      </c>
      <c r="J60" s="20">
        <f t="shared" si="89"/>
        <v>2142850</v>
      </c>
      <c r="K60" s="22">
        <v>0</v>
      </c>
      <c r="L60" s="20">
        <f t="shared" si="90"/>
        <v>2142850</v>
      </c>
      <c r="M60" s="20">
        <v>2187900</v>
      </c>
      <c r="N60" s="22">
        <v>0</v>
      </c>
      <c r="O60" s="20">
        <v>2187900</v>
      </c>
      <c r="P60" s="20">
        <f t="shared" ref="P60:R60" si="94">J60-M60</f>
        <v>-45050</v>
      </c>
      <c r="Q60" s="20">
        <f t="shared" si="94"/>
        <v>0</v>
      </c>
      <c r="R60" s="20">
        <f t="shared" si="94"/>
        <v>-45050</v>
      </c>
      <c r="S60" s="50"/>
    </row>
    <row r="61" ht="40" customHeight="1" spans="1:19">
      <c r="A61" s="25" t="s">
        <v>88</v>
      </c>
      <c r="B61" s="25" t="s">
        <v>88</v>
      </c>
      <c r="C61" s="20">
        <v>116</v>
      </c>
      <c r="D61" s="20">
        <v>117</v>
      </c>
      <c r="E61" s="20">
        <v>133</v>
      </c>
      <c r="F61" s="21">
        <v>0.85</v>
      </c>
      <c r="G61" s="22">
        <f t="shared" si="87"/>
        <v>198050</v>
      </c>
      <c r="H61" s="20">
        <f t="shared" si="88"/>
        <v>226100</v>
      </c>
      <c r="I61" s="20">
        <v>181900</v>
      </c>
      <c r="J61" s="20">
        <f t="shared" si="89"/>
        <v>242250</v>
      </c>
      <c r="K61" s="22">
        <v>0</v>
      </c>
      <c r="L61" s="20">
        <f t="shared" si="90"/>
        <v>242250</v>
      </c>
      <c r="M61" s="20">
        <v>226100</v>
      </c>
      <c r="N61" s="22">
        <v>0</v>
      </c>
      <c r="O61" s="20">
        <v>226100</v>
      </c>
      <c r="P61" s="20">
        <f t="shared" ref="P61:R61" si="95">J61-M61</f>
        <v>16150</v>
      </c>
      <c r="Q61" s="20">
        <f t="shared" si="95"/>
        <v>0</v>
      </c>
      <c r="R61" s="20">
        <f t="shared" si="95"/>
        <v>16150</v>
      </c>
      <c r="S61" s="50"/>
    </row>
    <row r="62" ht="40" customHeight="1" spans="1:19">
      <c r="A62" s="25" t="s">
        <v>89</v>
      </c>
      <c r="B62" s="25" t="s">
        <v>89</v>
      </c>
      <c r="C62" s="20">
        <v>2810</v>
      </c>
      <c r="D62" s="20">
        <v>2803</v>
      </c>
      <c r="E62" s="20">
        <v>2868</v>
      </c>
      <c r="F62" s="21">
        <v>1</v>
      </c>
      <c r="G62" s="22">
        <f t="shared" si="87"/>
        <v>5613000</v>
      </c>
      <c r="H62" s="20">
        <f t="shared" si="88"/>
        <v>5736000</v>
      </c>
      <c r="I62" s="20">
        <v>5594000</v>
      </c>
      <c r="J62" s="20">
        <f t="shared" si="89"/>
        <v>5755000</v>
      </c>
      <c r="K62" s="22">
        <v>5736000</v>
      </c>
      <c r="L62" s="20">
        <f t="shared" si="90"/>
        <v>19000</v>
      </c>
      <c r="M62" s="20">
        <v>5736000</v>
      </c>
      <c r="N62" s="22">
        <v>5736000</v>
      </c>
      <c r="O62" s="20">
        <v>0</v>
      </c>
      <c r="P62" s="20">
        <f t="shared" ref="P62:R62" si="96">J62-M62</f>
        <v>19000</v>
      </c>
      <c r="Q62" s="20">
        <f t="shared" si="96"/>
        <v>0</v>
      </c>
      <c r="R62" s="20">
        <f t="shared" si="96"/>
        <v>19000</v>
      </c>
      <c r="S62" s="50"/>
    </row>
    <row r="63" ht="40" customHeight="1" spans="1:19">
      <c r="A63" s="25" t="s">
        <v>90</v>
      </c>
      <c r="B63" s="25" t="s">
        <v>90</v>
      </c>
      <c r="C63" s="20">
        <v>1820</v>
      </c>
      <c r="D63" s="20">
        <v>1797</v>
      </c>
      <c r="E63" s="20">
        <v>1828</v>
      </c>
      <c r="F63" s="21">
        <v>0.85</v>
      </c>
      <c r="G63" s="22">
        <f t="shared" si="87"/>
        <v>3074450</v>
      </c>
      <c r="H63" s="20">
        <f t="shared" si="88"/>
        <v>3107600</v>
      </c>
      <c r="I63" s="20">
        <v>3077000</v>
      </c>
      <c r="J63" s="20">
        <f t="shared" si="89"/>
        <v>3105050</v>
      </c>
      <c r="K63" s="22">
        <v>0</v>
      </c>
      <c r="L63" s="20">
        <f t="shared" si="90"/>
        <v>3105050</v>
      </c>
      <c r="M63" s="20">
        <v>3107600</v>
      </c>
      <c r="N63" s="22">
        <v>0</v>
      </c>
      <c r="O63" s="20">
        <v>3107600</v>
      </c>
      <c r="P63" s="20">
        <f t="shared" ref="P63:R63" si="97">J63-M63</f>
        <v>-2550</v>
      </c>
      <c r="Q63" s="20">
        <f t="shared" si="97"/>
        <v>0</v>
      </c>
      <c r="R63" s="20">
        <f t="shared" si="97"/>
        <v>-2550</v>
      </c>
      <c r="S63" s="50"/>
    </row>
    <row r="64" ht="40" customHeight="1" spans="1:19">
      <c r="A64" s="23" t="s">
        <v>91</v>
      </c>
      <c r="B64" s="23" t="s">
        <v>91</v>
      </c>
      <c r="C64" s="27">
        <f t="shared" ref="C64:E64" si="98">C65</f>
        <v>1790</v>
      </c>
      <c r="D64" s="27">
        <f t="shared" si="98"/>
        <v>1790</v>
      </c>
      <c r="E64" s="27">
        <f t="shared" si="98"/>
        <v>1800</v>
      </c>
      <c r="F64" s="27"/>
      <c r="G64" s="27">
        <f t="shared" ref="G64:R64" si="99">G65</f>
        <v>3580000</v>
      </c>
      <c r="H64" s="27">
        <f t="shared" si="99"/>
        <v>3600000</v>
      </c>
      <c r="I64" s="27">
        <f t="shared" si="99"/>
        <v>3580000</v>
      </c>
      <c r="J64" s="27">
        <f t="shared" si="99"/>
        <v>3600000</v>
      </c>
      <c r="K64" s="27">
        <f t="shared" si="99"/>
        <v>0</v>
      </c>
      <c r="L64" s="27">
        <f t="shared" si="99"/>
        <v>3600000</v>
      </c>
      <c r="M64" s="27">
        <f t="shared" si="99"/>
        <v>3600000</v>
      </c>
      <c r="N64" s="27">
        <f t="shared" si="99"/>
        <v>0</v>
      </c>
      <c r="O64" s="27">
        <f t="shared" si="99"/>
        <v>3600000</v>
      </c>
      <c r="P64" s="27">
        <f t="shared" si="99"/>
        <v>0</v>
      </c>
      <c r="Q64" s="27">
        <f t="shared" si="99"/>
        <v>0</v>
      </c>
      <c r="R64" s="27">
        <f t="shared" si="99"/>
        <v>0</v>
      </c>
      <c r="S64" s="27"/>
    </row>
    <row r="65" ht="40" customHeight="1" spans="1:19">
      <c r="A65" s="25" t="s">
        <v>91</v>
      </c>
      <c r="B65" s="25" t="s">
        <v>91</v>
      </c>
      <c r="C65" s="20">
        <v>1790</v>
      </c>
      <c r="D65" s="20">
        <v>1790</v>
      </c>
      <c r="E65" s="20">
        <v>1800</v>
      </c>
      <c r="F65" s="21">
        <v>1</v>
      </c>
      <c r="G65" s="22">
        <f t="shared" ref="G65:G69" si="100">(C65+D65)*1000*F65</f>
        <v>3580000</v>
      </c>
      <c r="H65" s="20">
        <f t="shared" ref="H65:H69" si="101">E65*2000*F65</f>
        <v>3600000</v>
      </c>
      <c r="I65" s="20">
        <v>3580000</v>
      </c>
      <c r="J65" s="20">
        <f t="shared" ref="J65:J69" si="102">ROUND(G65+H65-I65,0)</f>
        <v>3600000</v>
      </c>
      <c r="K65" s="22">
        <v>0</v>
      </c>
      <c r="L65" s="20">
        <f t="shared" ref="L65:L69" si="103">J65-K65</f>
        <v>3600000</v>
      </c>
      <c r="M65" s="20">
        <v>3600000</v>
      </c>
      <c r="N65" s="22">
        <v>0</v>
      </c>
      <c r="O65" s="20">
        <v>3600000</v>
      </c>
      <c r="P65" s="20">
        <f t="shared" ref="P65:R65" si="104">J65-M65</f>
        <v>0</v>
      </c>
      <c r="Q65" s="20">
        <f t="shared" si="104"/>
        <v>0</v>
      </c>
      <c r="R65" s="20">
        <f t="shared" si="104"/>
        <v>0</v>
      </c>
      <c r="S65" s="50"/>
    </row>
    <row r="66" ht="40" customHeight="1" spans="1:19">
      <c r="A66" s="23" t="s">
        <v>92</v>
      </c>
      <c r="B66" s="23" t="s">
        <v>92</v>
      </c>
      <c r="C66" s="27">
        <f t="shared" ref="C66:E66" si="105">C67</f>
        <v>3649</v>
      </c>
      <c r="D66" s="27">
        <f t="shared" si="105"/>
        <v>3699</v>
      </c>
      <c r="E66" s="27">
        <f t="shared" si="105"/>
        <v>3706</v>
      </c>
      <c r="F66" s="27"/>
      <c r="G66" s="27">
        <f t="shared" ref="G66:R66" si="106">G67</f>
        <v>7348000</v>
      </c>
      <c r="H66" s="27">
        <f t="shared" si="106"/>
        <v>7412000</v>
      </c>
      <c r="I66" s="27">
        <f t="shared" si="106"/>
        <v>7224000</v>
      </c>
      <c r="J66" s="27">
        <f t="shared" si="106"/>
        <v>7536000</v>
      </c>
      <c r="K66" s="27">
        <f t="shared" si="106"/>
        <v>7412000</v>
      </c>
      <c r="L66" s="27">
        <f t="shared" si="106"/>
        <v>124000</v>
      </c>
      <c r="M66" s="27">
        <f t="shared" si="106"/>
        <v>7412000</v>
      </c>
      <c r="N66" s="27">
        <f t="shared" si="106"/>
        <v>7412000</v>
      </c>
      <c r="O66" s="27">
        <f t="shared" si="106"/>
        <v>0</v>
      </c>
      <c r="P66" s="27">
        <f t="shared" si="106"/>
        <v>124000</v>
      </c>
      <c r="Q66" s="27">
        <f t="shared" si="106"/>
        <v>0</v>
      </c>
      <c r="R66" s="27">
        <f t="shared" si="106"/>
        <v>124000</v>
      </c>
      <c r="S66" s="27"/>
    </row>
    <row r="67" ht="40" customHeight="1" spans="1:19">
      <c r="A67" s="25" t="s">
        <v>92</v>
      </c>
      <c r="B67" s="25" t="s">
        <v>92</v>
      </c>
      <c r="C67" s="20">
        <v>3649</v>
      </c>
      <c r="D67" s="20">
        <v>3699</v>
      </c>
      <c r="E67" s="20">
        <v>3706</v>
      </c>
      <c r="F67" s="21">
        <v>1</v>
      </c>
      <c r="G67" s="22">
        <f t="shared" si="100"/>
        <v>7348000</v>
      </c>
      <c r="H67" s="20">
        <f t="shared" si="101"/>
        <v>7412000</v>
      </c>
      <c r="I67" s="20">
        <v>7224000</v>
      </c>
      <c r="J67" s="20">
        <f t="shared" si="102"/>
        <v>7536000</v>
      </c>
      <c r="K67" s="22">
        <v>7412000</v>
      </c>
      <c r="L67" s="20">
        <f t="shared" si="103"/>
        <v>124000</v>
      </c>
      <c r="M67" s="20">
        <v>7412000</v>
      </c>
      <c r="N67" s="22">
        <v>7412000</v>
      </c>
      <c r="O67" s="20">
        <v>0</v>
      </c>
      <c r="P67" s="20">
        <f t="shared" ref="P67:R67" si="107">J67-M67</f>
        <v>124000</v>
      </c>
      <c r="Q67" s="20">
        <f t="shared" si="107"/>
        <v>0</v>
      </c>
      <c r="R67" s="20">
        <f t="shared" si="107"/>
        <v>124000</v>
      </c>
      <c r="S67" s="50"/>
    </row>
    <row r="68" ht="40" customHeight="1" spans="1:19">
      <c r="A68" s="23" t="s">
        <v>93</v>
      </c>
      <c r="B68" s="23" t="s">
        <v>93</v>
      </c>
      <c r="C68" s="27">
        <f t="shared" ref="C68:E68" si="108">C69</f>
        <v>3701</v>
      </c>
      <c r="D68" s="27">
        <f t="shared" si="108"/>
        <v>3701</v>
      </c>
      <c r="E68" s="27">
        <f t="shared" si="108"/>
        <v>3750</v>
      </c>
      <c r="F68" s="27"/>
      <c r="G68" s="27">
        <f t="shared" ref="G68:R68" si="109">G69</f>
        <v>7402000</v>
      </c>
      <c r="H68" s="27">
        <f t="shared" si="109"/>
        <v>7500000</v>
      </c>
      <c r="I68" s="27">
        <f t="shared" si="109"/>
        <v>7434000</v>
      </c>
      <c r="J68" s="27">
        <f t="shared" si="109"/>
        <v>7468000</v>
      </c>
      <c r="K68" s="27">
        <f t="shared" si="109"/>
        <v>2990900</v>
      </c>
      <c r="L68" s="27">
        <f t="shared" si="109"/>
        <v>4477100</v>
      </c>
      <c r="M68" s="27">
        <f t="shared" si="109"/>
        <v>7500000</v>
      </c>
      <c r="N68" s="27">
        <f t="shared" si="109"/>
        <v>7500000</v>
      </c>
      <c r="O68" s="27">
        <f t="shared" si="109"/>
        <v>0</v>
      </c>
      <c r="P68" s="27">
        <f t="shared" si="109"/>
        <v>-32000</v>
      </c>
      <c r="Q68" s="27">
        <f t="shared" si="109"/>
        <v>-4509100</v>
      </c>
      <c r="R68" s="27">
        <f t="shared" si="109"/>
        <v>4477100</v>
      </c>
      <c r="S68" s="27"/>
    </row>
    <row r="69" ht="40" customHeight="1" spans="1:19">
      <c r="A69" s="25" t="s">
        <v>93</v>
      </c>
      <c r="B69" s="25" t="s">
        <v>93</v>
      </c>
      <c r="C69" s="20">
        <v>3701</v>
      </c>
      <c r="D69" s="20">
        <v>3701</v>
      </c>
      <c r="E69" s="20">
        <v>3750</v>
      </c>
      <c r="F69" s="21">
        <v>1</v>
      </c>
      <c r="G69" s="22">
        <f t="shared" si="100"/>
        <v>7402000</v>
      </c>
      <c r="H69" s="20">
        <f t="shared" si="101"/>
        <v>7500000</v>
      </c>
      <c r="I69" s="20">
        <v>7434000</v>
      </c>
      <c r="J69" s="20">
        <f t="shared" si="102"/>
        <v>7468000</v>
      </c>
      <c r="K69" s="20">
        <v>2990900</v>
      </c>
      <c r="L69" s="20">
        <f t="shared" si="103"/>
        <v>4477100</v>
      </c>
      <c r="M69" s="20">
        <v>7500000</v>
      </c>
      <c r="N69" s="22">
        <v>7500000</v>
      </c>
      <c r="O69" s="20">
        <v>0</v>
      </c>
      <c r="P69" s="20">
        <f t="shared" ref="P69:R69" si="110">J69-M69</f>
        <v>-32000</v>
      </c>
      <c r="Q69" s="20">
        <f t="shared" si="110"/>
        <v>-4509100</v>
      </c>
      <c r="R69" s="20">
        <f t="shared" si="110"/>
        <v>4477100</v>
      </c>
      <c r="S69" s="50"/>
    </row>
    <row r="70" ht="40" customHeight="1" spans="1:19">
      <c r="A70" s="23" t="s">
        <v>94</v>
      </c>
      <c r="B70" s="23" t="s">
        <v>94</v>
      </c>
      <c r="C70" s="24">
        <f t="shared" ref="C70:E70" si="111">SUM(C71:C75)</f>
        <v>2600</v>
      </c>
      <c r="D70" s="24">
        <f t="shared" si="111"/>
        <v>2519</v>
      </c>
      <c r="E70" s="24">
        <f t="shared" si="111"/>
        <v>2526</v>
      </c>
      <c r="F70" s="24"/>
      <c r="G70" s="24">
        <f t="shared" ref="G70:R70" si="112">SUM(G71:G75)</f>
        <v>4944700</v>
      </c>
      <c r="H70" s="24">
        <f t="shared" si="112"/>
        <v>4880700</v>
      </c>
      <c r="I70" s="24">
        <f t="shared" si="112"/>
        <v>4893000</v>
      </c>
      <c r="J70" s="24">
        <f t="shared" si="112"/>
        <v>4932400</v>
      </c>
      <c r="K70" s="24">
        <f t="shared" si="112"/>
        <v>0</v>
      </c>
      <c r="L70" s="24">
        <f t="shared" si="112"/>
        <v>4932400</v>
      </c>
      <c r="M70" s="24">
        <f t="shared" si="112"/>
        <v>4880700</v>
      </c>
      <c r="N70" s="24">
        <f t="shared" si="112"/>
        <v>0</v>
      </c>
      <c r="O70" s="24">
        <f t="shared" si="112"/>
        <v>4880700</v>
      </c>
      <c r="P70" s="24">
        <f t="shared" si="112"/>
        <v>51700</v>
      </c>
      <c r="Q70" s="24">
        <f t="shared" si="112"/>
        <v>0</v>
      </c>
      <c r="R70" s="24">
        <f t="shared" si="112"/>
        <v>51700</v>
      </c>
      <c r="S70" s="24"/>
    </row>
    <row r="71" ht="40" customHeight="1" spans="1:19">
      <c r="A71" s="25" t="s">
        <v>95</v>
      </c>
      <c r="B71" s="25" t="s">
        <v>95</v>
      </c>
      <c r="C71" s="20">
        <v>591</v>
      </c>
      <c r="D71" s="20">
        <v>571</v>
      </c>
      <c r="E71" s="20">
        <v>571</v>
      </c>
      <c r="F71" s="21">
        <v>0.85</v>
      </c>
      <c r="G71" s="22">
        <f t="shared" ref="G71:G75" si="113">(C71+D71)*1000*F71</f>
        <v>987700</v>
      </c>
      <c r="H71" s="20">
        <f t="shared" ref="H71:H75" si="114">E71*2000*F71</f>
        <v>970700</v>
      </c>
      <c r="I71" s="20">
        <v>1003000</v>
      </c>
      <c r="J71" s="20">
        <f t="shared" ref="J71:J75" si="115">ROUND(G71+H71-I71,0)</f>
        <v>955400</v>
      </c>
      <c r="K71" s="22">
        <v>0</v>
      </c>
      <c r="L71" s="20">
        <f t="shared" ref="L71:L75" si="116">J71-K71</f>
        <v>955400</v>
      </c>
      <c r="M71" s="20">
        <v>970700</v>
      </c>
      <c r="N71" s="22">
        <v>0</v>
      </c>
      <c r="O71" s="20">
        <v>970700</v>
      </c>
      <c r="P71" s="20">
        <f t="shared" ref="P71:R71" si="117">J71-M71</f>
        <v>-15300</v>
      </c>
      <c r="Q71" s="20">
        <f t="shared" si="117"/>
        <v>0</v>
      </c>
      <c r="R71" s="20">
        <f t="shared" si="117"/>
        <v>-15300</v>
      </c>
      <c r="S71" s="50"/>
    </row>
    <row r="72" ht="40" customHeight="1" spans="1:19">
      <c r="A72" s="25" t="s">
        <v>96</v>
      </c>
      <c r="B72" s="25" t="s">
        <v>96</v>
      </c>
      <c r="C72" s="20">
        <v>475</v>
      </c>
      <c r="D72" s="20">
        <v>423</v>
      </c>
      <c r="E72" s="20">
        <v>423</v>
      </c>
      <c r="F72" s="21">
        <v>1</v>
      </c>
      <c r="G72" s="22">
        <f t="shared" si="113"/>
        <v>898000</v>
      </c>
      <c r="H72" s="20">
        <f t="shared" si="114"/>
        <v>846000</v>
      </c>
      <c r="I72" s="20">
        <v>930000</v>
      </c>
      <c r="J72" s="20">
        <f t="shared" si="115"/>
        <v>814000</v>
      </c>
      <c r="K72" s="22">
        <v>0</v>
      </c>
      <c r="L72" s="20">
        <f t="shared" si="116"/>
        <v>814000</v>
      </c>
      <c r="M72" s="20">
        <v>846000</v>
      </c>
      <c r="N72" s="22">
        <v>0</v>
      </c>
      <c r="O72" s="20">
        <v>846000</v>
      </c>
      <c r="P72" s="20">
        <f t="shared" ref="P72:R72" si="118">J72-M72</f>
        <v>-32000</v>
      </c>
      <c r="Q72" s="20">
        <f t="shared" si="118"/>
        <v>0</v>
      </c>
      <c r="R72" s="20">
        <f t="shared" si="118"/>
        <v>-32000</v>
      </c>
      <c r="S72" s="50"/>
    </row>
    <row r="73" ht="40" customHeight="1" spans="1:19">
      <c r="A73" s="25" t="s">
        <v>97</v>
      </c>
      <c r="B73" s="25" t="s">
        <v>97</v>
      </c>
      <c r="C73" s="20">
        <v>707</v>
      </c>
      <c r="D73" s="20">
        <v>664</v>
      </c>
      <c r="E73" s="20">
        <v>664</v>
      </c>
      <c r="F73" s="21">
        <v>1</v>
      </c>
      <c r="G73" s="22">
        <f t="shared" si="113"/>
        <v>1371000</v>
      </c>
      <c r="H73" s="20">
        <f t="shared" si="114"/>
        <v>1328000</v>
      </c>
      <c r="I73" s="20">
        <v>1312000</v>
      </c>
      <c r="J73" s="20">
        <f t="shared" si="115"/>
        <v>1387000</v>
      </c>
      <c r="K73" s="22">
        <v>0</v>
      </c>
      <c r="L73" s="20">
        <f t="shared" si="116"/>
        <v>1387000</v>
      </c>
      <c r="M73" s="20">
        <v>1328000</v>
      </c>
      <c r="N73" s="22">
        <v>0</v>
      </c>
      <c r="O73" s="20">
        <v>1328000</v>
      </c>
      <c r="P73" s="20">
        <f t="shared" ref="P73:R73" si="119">J73-M73</f>
        <v>59000</v>
      </c>
      <c r="Q73" s="20">
        <f t="shared" si="119"/>
        <v>0</v>
      </c>
      <c r="R73" s="20">
        <f t="shared" si="119"/>
        <v>59000</v>
      </c>
      <c r="S73" s="50"/>
    </row>
    <row r="74" ht="40" customHeight="1" spans="1:19">
      <c r="A74" s="25" t="s">
        <v>98</v>
      </c>
      <c r="B74" s="25" t="s">
        <v>98</v>
      </c>
      <c r="C74" s="20">
        <v>469</v>
      </c>
      <c r="D74" s="20">
        <v>498</v>
      </c>
      <c r="E74" s="20">
        <v>498</v>
      </c>
      <c r="F74" s="21">
        <v>1</v>
      </c>
      <c r="G74" s="22">
        <f t="shared" si="113"/>
        <v>967000</v>
      </c>
      <c r="H74" s="20">
        <f t="shared" si="114"/>
        <v>996000</v>
      </c>
      <c r="I74" s="20">
        <v>934000</v>
      </c>
      <c r="J74" s="20">
        <f t="shared" si="115"/>
        <v>1029000</v>
      </c>
      <c r="K74" s="22">
        <v>0</v>
      </c>
      <c r="L74" s="20">
        <f t="shared" si="116"/>
        <v>1029000</v>
      </c>
      <c r="M74" s="20">
        <v>996000</v>
      </c>
      <c r="N74" s="22">
        <v>0</v>
      </c>
      <c r="O74" s="20">
        <v>996000</v>
      </c>
      <c r="P74" s="20">
        <f t="shared" ref="P74:R74" si="120">J74-M74</f>
        <v>33000</v>
      </c>
      <c r="Q74" s="20">
        <f t="shared" si="120"/>
        <v>0</v>
      </c>
      <c r="R74" s="20">
        <f t="shared" si="120"/>
        <v>33000</v>
      </c>
      <c r="S74" s="50"/>
    </row>
    <row r="75" ht="40" customHeight="1" spans="1:19">
      <c r="A75" s="25" t="s">
        <v>99</v>
      </c>
      <c r="B75" s="25" t="s">
        <v>99</v>
      </c>
      <c r="C75" s="20">
        <v>358</v>
      </c>
      <c r="D75" s="20">
        <v>363</v>
      </c>
      <c r="E75" s="20">
        <v>370</v>
      </c>
      <c r="F75" s="21">
        <v>1</v>
      </c>
      <c r="G75" s="22">
        <f t="shared" si="113"/>
        <v>721000</v>
      </c>
      <c r="H75" s="20">
        <f t="shared" si="114"/>
        <v>740000</v>
      </c>
      <c r="I75" s="20">
        <v>714000</v>
      </c>
      <c r="J75" s="20">
        <f t="shared" si="115"/>
        <v>747000</v>
      </c>
      <c r="K75" s="22">
        <v>0</v>
      </c>
      <c r="L75" s="20">
        <f t="shared" si="116"/>
        <v>747000</v>
      </c>
      <c r="M75" s="20">
        <v>740000</v>
      </c>
      <c r="N75" s="22">
        <v>0</v>
      </c>
      <c r="O75" s="20">
        <v>740000</v>
      </c>
      <c r="P75" s="20">
        <f t="shared" ref="P75:R75" si="121">J75-M75</f>
        <v>7000</v>
      </c>
      <c r="Q75" s="20">
        <f t="shared" si="121"/>
        <v>0</v>
      </c>
      <c r="R75" s="20">
        <f t="shared" si="121"/>
        <v>7000</v>
      </c>
      <c r="S75" s="50"/>
    </row>
    <row r="76" ht="40" customHeight="1" spans="1:19">
      <c r="A76" s="23" t="s">
        <v>100</v>
      </c>
      <c r="B76" s="23" t="s">
        <v>100</v>
      </c>
      <c r="C76" s="24">
        <f t="shared" ref="C76:E76" si="122">C77</f>
        <v>1808</v>
      </c>
      <c r="D76" s="24">
        <f t="shared" si="122"/>
        <v>1773</v>
      </c>
      <c r="E76" s="24">
        <f t="shared" si="122"/>
        <v>1800</v>
      </c>
      <c r="F76" s="24"/>
      <c r="G76" s="24">
        <f t="shared" ref="G76:R76" si="123">G77</f>
        <v>3581000</v>
      </c>
      <c r="H76" s="24">
        <f t="shared" si="123"/>
        <v>3600000</v>
      </c>
      <c r="I76" s="24">
        <f t="shared" si="123"/>
        <v>3582000</v>
      </c>
      <c r="J76" s="24">
        <f t="shared" si="123"/>
        <v>3599000</v>
      </c>
      <c r="K76" s="24">
        <f t="shared" si="123"/>
        <v>0</v>
      </c>
      <c r="L76" s="24">
        <f t="shared" si="123"/>
        <v>3599000</v>
      </c>
      <c r="M76" s="24">
        <f t="shared" si="123"/>
        <v>3600000</v>
      </c>
      <c r="N76" s="24">
        <f t="shared" si="123"/>
        <v>0</v>
      </c>
      <c r="O76" s="24">
        <f t="shared" si="123"/>
        <v>3600000</v>
      </c>
      <c r="P76" s="24">
        <f t="shared" si="123"/>
        <v>-1000</v>
      </c>
      <c r="Q76" s="24">
        <f t="shared" si="123"/>
        <v>0</v>
      </c>
      <c r="R76" s="24">
        <f t="shared" si="123"/>
        <v>-1000</v>
      </c>
      <c r="S76" s="24"/>
    </row>
    <row r="77" ht="40" customHeight="1" spans="1:19">
      <c r="A77" s="25" t="s">
        <v>100</v>
      </c>
      <c r="B77" s="25" t="s">
        <v>100</v>
      </c>
      <c r="C77" s="20">
        <v>1808</v>
      </c>
      <c r="D77" s="20">
        <v>1773</v>
      </c>
      <c r="E77" s="20">
        <v>1800</v>
      </c>
      <c r="F77" s="21">
        <v>1</v>
      </c>
      <c r="G77" s="22">
        <f t="shared" ref="G77:G81" si="124">(C77+D77)*1000*F77</f>
        <v>3581000</v>
      </c>
      <c r="H77" s="20">
        <f t="shared" ref="H77:H81" si="125">E77*2000*F77</f>
        <v>3600000</v>
      </c>
      <c r="I77" s="20">
        <v>3582000</v>
      </c>
      <c r="J77" s="20">
        <f t="shared" ref="J77:J81" si="126">ROUND(G77+H77-I77,0)</f>
        <v>3599000</v>
      </c>
      <c r="K77" s="22">
        <v>0</v>
      </c>
      <c r="L77" s="20">
        <f t="shared" ref="L77:L81" si="127">J77-K77</f>
        <v>3599000</v>
      </c>
      <c r="M77" s="20">
        <v>3600000</v>
      </c>
      <c r="N77" s="22">
        <v>0</v>
      </c>
      <c r="O77" s="20">
        <v>3600000</v>
      </c>
      <c r="P77" s="20">
        <f t="shared" ref="P77:R77" si="128">J77-M77</f>
        <v>-1000</v>
      </c>
      <c r="Q77" s="20">
        <f t="shared" si="128"/>
        <v>0</v>
      </c>
      <c r="R77" s="20">
        <f t="shared" si="128"/>
        <v>-1000</v>
      </c>
      <c r="S77" s="50"/>
    </row>
    <row r="78" ht="40" customHeight="1" spans="1:19">
      <c r="A78" s="23" t="s">
        <v>101</v>
      </c>
      <c r="B78" s="23" t="s">
        <v>101</v>
      </c>
      <c r="C78" s="27">
        <f t="shared" ref="C78:E78" si="129">C79</f>
        <v>4799</v>
      </c>
      <c r="D78" s="27">
        <f t="shared" si="129"/>
        <v>4669</v>
      </c>
      <c r="E78" s="27">
        <f t="shared" si="129"/>
        <v>4674</v>
      </c>
      <c r="F78" s="27"/>
      <c r="G78" s="27">
        <f t="shared" ref="G78:R78" si="130">G79</f>
        <v>9468000</v>
      </c>
      <c r="H78" s="27">
        <f t="shared" si="130"/>
        <v>9348000</v>
      </c>
      <c r="I78" s="27">
        <f t="shared" si="130"/>
        <v>9300000</v>
      </c>
      <c r="J78" s="27">
        <f t="shared" si="130"/>
        <v>9516000</v>
      </c>
      <c r="K78" s="27">
        <f t="shared" si="130"/>
        <v>9348000</v>
      </c>
      <c r="L78" s="27">
        <f t="shared" si="130"/>
        <v>168000</v>
      </c>
      <c r="M78" s="27">
        <f t="shared" si="130"/>
        <v>9348000</v>
      </c>
      <c r="N78" s="27">
        <f t="shared" si="130"/>
        <v>9348000</v>
      </c>
      <c r="O78" s="27">
        <f t="shared" si="130"/>
        <v>0</v>
      </c>
      <c r="P78" s="27">
        <f t="shared" si="130"/>
        <v>168000</v>
      </c>
      <c r="Q78" s="27">
        <f t="shared" si="130"/>
        <v>0</v>
      </c>
      <c r="R78" s="27">
        <f t="shared" si="130"/>
        <v>168000</v>
      </c>
      <c r="S78" s="27"/>
    </row>
    <row r="79" ht="40" customHeight="1" spans="1:19">
      <c r="A79" s="25" t="s">
        <v>101</v>
      </c>
      <c r="B79" s="25" t="s">
        <v>101</v>
      </c>
      <c r="C79" s="20">
        <v>4799</v>
      </c>
      <c r="D79" s="20">
        <v>4669</v>
      </c>
      <c r="E79" s="20">
        <v>4674</v>
      </c>
      <c r="F79" s="21">
        <v>1</v>
      </c>
      <c r="G79" s="22">
        <f t="shared" si="124"/>
        <v>9468000</v>
      </c>
      <c r="H79" s="20">
        <f t="shared" si="125"/>
        <v>9348000</v>
      </c>
      <c r="I79" s="20">
        <v>9300000</v>
      </c>
      <c r="J79" s="20">
        <f t="shared" si="126"/>
        <v>9516000</v>
      </c>
      <c r="K79" s="22">
        <v>9348000</v>
      </c>
      <c r="L79" s="20">
        <f t="shared" si="127"/>
        <v>168000</v>
      </c>
      <c r="M79" s="20">
        <v>9348000</v>
      </c>
      <c r="N79" s="22">
        <v>9348000</v>
      </c>
      <c r="O79" s="20">
        <v>0</v>
      </c>
      <c r="P79" s="20">
        <f t="shared" ref="P79:R79" si="131">J79-M79</f>
        <v>168000</v>
      </c>
      <c r="Q79" s="20">
        <f t="shared" si="131"/>
        <v>0</v>
      </c>
      <c r="R79" s="20">
        <f t="shared" si="131"/>
        <v>168000</v>
      </c>
      <c r="S79" s="50"/>
    </row>
    <row r="80" ht="40" customHeight="1" spans="1:19">
      <c r="A80" s="23" t="s">
        <v>102</v>
      </c>
      <c r="B80" s="23" t="s">
        <v>102</v>
      </c>
      <c r="C80" s="27">
        <f t="shared" ref="C80:E80" si="132">C81</f>
        <v>1428</v>
      </c>
      <c r="D80" s="27">
        <f t="shared" si="132"/>
        <v>1505</v>
      </c>
      <c r="E80" s="27">
        <f t="shared" si="132"/>
        <v>1505</v>
      </c>
      <c r="F80" s="27"/>
      <c r="G80" s="27">
        <f t="shared" ref="G80:R80" si="133">G81</f>
        <v>2933000</v>
      </c>
      <c r="H80" s="27">
        <f t="shared" si="133"/>
        <v>3010000</v>
      </c>
      <c r="I80" s="27">
        <f t="shared" si="133"/>
        <v>2722000</v>
      </c>
      <c r="J80" s="27">
        <f t="shared" si="133"/>
        <v>3221000</v>
      </c>
      <c r="K80" s="27">
        <f t="shared" si="133"/>
        <v>0</v>
      </c>
      <c r="L80" s="27">
        <f t="shared" si="133"/>
        <v>3221000</v>
      </c>
      <c r="M80" s="27">
        <f t="shared" si="133"/>
        <v>3010000</v>
      </c>
      <c r="N80" s="27">
        <f t="shared" si="133"/>
        <v>0</v>
      </c>
      <c r="O80" s="27">
        <f t="shared" si="133"/>
        <v>3010000</v>
      </c>
      <c r="P80" s="27">
        <f t="shared" si="133"/>
        <v>211000</v>
      </c>
      <c r="Q80" s="27">
        <f t="shared" si="133"/>
        <v>0</v>
      </c>
      <c r="R80" s="27">
        <f t="shared" si="133"/>
        <v>211000</v>
      </c>
      <c r="S80" s="27"/>
    </row>
    <row r="81" ht="40" customHeight="1" spans="1:19">
      <c r="A81" s="25" t="s">
        <v>102</v>
      </c>
      <c r="B81" s="25" t="s">
        <v>102</v>
      </c>
      <c r="C81" s="20">
        <v>1428</v>
      </c>
      <c r="D81" s="20">
        <v>1505</v>
      </c>
      <c r="E81" s="20">
        <v>1505</v>
      </c>
      <c r="F81" s="21">
        <v>1</v>
      </c>
      <c r="G81" s="22">
        <f t="shared" si="124"/>
        <v>2933000</v>
      </c>
      <c r="H81" s="20">
        <f t="shared" si="125"/>
        <v>3010000</v>
      </c>
      <c r="I81" s="20">
        <v>2722000</v>
      </c>
      <c r="J81" s="20">
        <f t="shared" si="126"/>
        <v>3221000</v>
      </c>
      <c r="K81" s="22">
        <v>0</v>
      </c>
      <c r="L81" s="20">
        <f t="shared" si="127"/>
        <v>3221000</v>
      </c>
      <c r="M81" s="20">
        <v>3010000</v>
      </c>
      <c r="N81" s="22">
        <v>0</v>
      </c>
      <c r="O81" s="20">
        <v>3010000</v>
      </c>
      <c r="P81" s="20">
        <f t="shared" ref="P81:R81" si="134">J81-M81</f>
        <v>211000</v>
      </c>
      <c r="Q81" s="20">
        <f t="shared" si="134"/>
        <v>0</v>
      </c>
      <c r="R81" s="20">
        <f t="shared" si="134"/>
        <v>211000</v>
      </c>
      <c r="S81" s="50"/>
    </row>
    <row r="82" ht="40" customHeight="1" spans="1:19">
      <c r="A82" s="23" t="s">
        <v>103</v>
      </c>
      <c r="B82" s="23" t="s">
        <v>103</v>
      </c>
      <c r="C82" s="24">
        <f t="shared" ref="C82:E82" si="135">C83</f>
        <v>2307</v>
      </c>
      <c r="D82" s="24">
        <f t="shared" si="135"/>
        <v>2285</v>
      </c>
      <c r="E82" s="24">
        <f t="shared" si="135"/>
        <v>2300</v>
      </c>
      <c r="F82" s="24"/>
      <c r="G82" s="24">
        <f t="shared" ref="G82:R82" si="136">G83</f>
        <v>4592000</v>
      </c>
      <c r="H82" s="24">
        <f t="shared" si="136"/>
        <v>4600000</v>
      </c>
      <c r="I82" s="24">
        <f t="shared" si="136"/>
        <v>4594000</v>
      </c>
      <c r="J82" s="24">
        <f t="shared" si="136"/>
        <v>4598000</v>
      </c>
      <c r="K82" s="24">
        <f t="shared" si="136"/>
        <v>0</v>
      </c>
      <c r="L82" s="24">
        <f t="shared" si="136"/>
        <v>4598000</v>
      </c>
      <c r="M82" s="24">
        <f t="shared" si="136"/>
        <v>4600000</v>
      </c>
      <c r="N82" s="24">
        <f t="shared" si="136"/>
        <v>0</v>
      </c>
      <c r="O82" s="24">
        <f t="shared" si="136"/>
        <v>4600000</v>
      </c>
      <c r="P82" s="24">
        <f t="shared" si="136"/>
        <v>-2000</v>
      </c>
      <c r="Q82" s="24">
        <f t="shared" si="136"/>
        <v>0</v>
      </c>
      <c r="R82" s="24">
        <f t="shared" si="136"/>
        <v>-2000</v>
      </c>
      <c r="S82" s="24"/>
    </row>
    <row r="83" ht="40" customHeight="1" spans="1:19">
      <c r="A83" s="25" t="s">
        <v>103</v>
      </c>
      <c r="B83" s="25" t="s">
        <v>103</v>
      </c>
      <c r="C83" s="20">
        <v>2307</v>
      </c>
      <c r="D83" s="20">
        <v>2285</v>
      </c>
      <c r="E83" s="20">
        <v>2300</v>
      </c>
      <c r="F83" s="21">
        <v>1</v>
      </c>
      <c r="G83" s="22">
        <f t="shared" ref="G83:G90" si="137">(C83+D83)*1000*F83</f>
        <v>4592000</v>
      </c>
      <c r="H83" s="20">
        <f t="shared" ref="H83:H90" si="138">E83*2000*F83</f>
        <v>4600000</v>
      </c>
      <c r="I83" s="20">
        <v>4594000</v>
      </c>
      <c r="J83" s="20">
        <f t="shared" ref="J83:J90" si="139">ROUND(G83+H83-I83,0)</f>
        <v>4598000</v>
      </c>
      <c r="K83" s="22">
        <v>0</v>
      </c>
      <c r="L83" s="20">
        <f t="shared" ref="L83:L90" si="140">J83-K83</f>
        <v>4598000</v>
      </c>
      <c r="M83" s="20">
        <v>4600000</v>
      </c>
      <c r="N83" s="22">
        <v>0</v>
      </c>
      <c r="O83" s="20">
        <v>4600000</v>
      </c>
      <c r="P83" s="20">
        <f t="shared" ref="P83:R83" si="141">J83-M83</f>
        <v>-2000</v>
      </c>
      <c r="Q83" s="20">
        <f t="shared" si="141"/>
        <v>0</v>
      </c>
      <c r="R83" s="20">
        <f t="shared" si="141"/>
        <v>-2000</v>
      </c>
      <c r="S83" s="50"/>
    </row>
    <row r="84" ht="40" customHeight="1" spans="1:19">
      <c r="A84" s="26" t="s">
        <v>104</v>
      </c>
      <c r="B84" s="26" t="s">
        <v>104</v>
      </c>
      <c r="C84" s="27">
        <f t="shared" ref="C84:E84" si="142">SUM(C85:C90)</f>
        <v>2895</v>
      </c>
      <c r="D84" s="27">
        <f t="shared" si="142"/>
        <v>2704</v>
      </c>
      <c r="E84" s="27">
        <f t="shared" si="142"/>
        <v>2920</v>
      </c>
      <c r="F84" s="27"/>
      <c r="G84" s="27">
        <f t="shared" ref="G84:R84" si="143">SUM(G85:G90)</f>
        <v>4711950</v>
      </c>
      <c r="H84" s="27">
        <f t="shared" si="143"/>
        <v>4889500</v>
      </c>
      <c r="I84" s="27">
        <f t="shared" si="143"/>
        <v>4667500</v>
      </c>
      <c r="J84" s="27">
        <f t="shared" si="143"/>
        <v>4933950</v>
      </c>
      <c r="K84" s="27">
        <f t="shared" si="143"/>
        <v>0</v>
      </c>
      <c r="L84" s="27">
        <f t="shared" si="143"/>
        <v>4933950</v>
      </c>
      <c r="M84" s="27">
        <f t="shared" si="143"/>
        <v>4889500</v>
      </c>
      <c r="N84" s="27">
        <f t="shared" si="143"/>
        <v>0</v>
      </c>
      <c r="O84" s="27">
        <f t="shared" si="143"/>
        <v>4889500</v>
      </c>
      <c r="P84" s="27">
        <f t="shared" si="143"/>
        <v>44450</v>
      </c>
      <c r="Q84" s="27">
        <f t="shared" si="143"/>
        <v>0</v>
      </c>
      <c r="R84" s="27">
        <f t="shared" si="143"/>
        <v>44450</v>
      </c>
      <c r="S84" s="27"/>
    </row>
    <row r="85" ht="40" customHeight="1" spans="1:19">
      <c r="A85" s="28" t="s">
        <v>105</v>
      </c>
      <c r="B85" s="28" t="s">
        <v>105</v>
      </c>
      <c r="C85" s="20">
        <v>702</v>
      </c>
      <c r="D85" s="20">
        <v>598</v>
      </c>
      <c r="E85" s="20">
        <v>664</v>
      </c>
      <c r="F85" s="29">
        <v>0.65</v>
      </c>
      <c r="G85" s="22">
        <f t="shared" si="137"/>
        <v>845000</v>
      </c>
      <c r="H85" s="20">
        <f t="shared" si="138"/>
        <v>863200</v>
      </c>
      <c r="I85" s="20">
        <v>876200</v>
      </c>
      <c r="J85" s="20">
        <f t="shared" si="139"/>
        <v>832000</v>
      </c>
      <c r="K85" s="22">
        <v>0</v>
      </c>
      <c r="L85" s="20">
        <f t="shared" si="140"/>
        <v>832000</v>
      </c>
      <c r="M85" s="20">
        <v>863200</v>
      </c>
      <c r="N85" s="22">
        <v>0</v>
      </c>
      <c r="O85" s="20">
        <v>863200</v>
      </c>
      <c r="P85" s="20">
        <f t="shared" ref="P85:R85" si="144">J85-M85</f>
        <v>-31200</v>
      </c>
      <c r="Q85" s="20">
        <f t="shared" si="144"/>
        <v>0</v>
      </c>
      <c r="R85" s="20">
        <f t="shared" si="144"/>
        <v>-31200</v>
      </c>
      <c r="S85" s="52"/>
    </row>
    <row r="86" ht="40" customHeight="1" spans="1:19">
      <c r="A86" s="28" t="s">
        <v>105</v>
      </c>
      <c r="B86" s="53" t="s">
        <v>106</v>
      </c>
      <c r="C86" s="20">
        <v>20</v>
      </c>
      <c r="D86" s="20">
        <v>19</v>
      </c>
      <c r="E86" s="20">
        <v>19</v>
      </c>
      <c r="F86" s="21">
        <v>0.65</v>
      </c>
      <c r="G86" s="22">
        <f t="shared" si="137"/>
        <v>25350</v>
      </c>
      <c r="H86" s="20">
        <f t="shared" si="138"/>
        <v>24700</v>
      </c>
      <c r="I86" s="20">
        <v>26000</v>
      </c>
      <c r="J86" s="20">
        <f t="shared" si="139"/>
        <v>24050</v>
      </c>
      <c r="K86" s="22">
        <v>0</v>
      </c>
      <c r="L86" s="20">
        <f t="shared" si="140"/>
        <v>24050</v>
      </c>
      <c r="M86" s="20">
        <v>24700</v>
      </c>
      <c r="N86" s="22">
        <v>0</v>
      </c>
      <c r="O86" s="20">
        <v>24700</v>
      </c>
      <c r="P86" s="20">
        <f t="shared" ref="P86:R86" si="145">J86-M86</f>
        <v>-650</v>
      </c>
      <c r="Q86" s="20">
        <f t="shared" si="145"/>
        <v>0</v>
      </c>
      <c r="R86" s="20">
        <f t="shared" si="145"/>
        <v>-650</v>
      </c>
      <c r="S86" s="50"/>
    </row>
    <row r="87" ht="40" customHeight="1" spans="1:19">
      <c r="A87" s="28" t="s">
        <v>105</v>
      </c>
      <c r="B87" s="53" t="s">
        <v>107</v>
      </c>
      <c r="C87" s="20">
        <v>160</v>
      </c>
      <c r="D87" s="20">
        <v>119</v>
      </c>
      <c r="E87" s="20">
        <v>190</v>
      </c>
      <c r="F87" s="21">
        <v>0.65</v>
      </c>
      <c r="G87" s="22">
        <f t="shared" si="137"/>
        <v>181350</v>
      </c>
      <c r="H87" s="20">
        <f t="shared" si="138"/>
        <v>247000</v>
      </c>
      <c r="I87" s="20">
        <v>159900</v>
      </c>
      <c r="J87" s="20">
        <f t="shared" si="139"/>
        <v>268450</v>
      </c>
      <c r="K87" s="22">
        <v>0</v>
      </c>
      <c r="L87" s="20">
        <f t="shared" si="140"/>
        <v>268450</v>
      </c>
      <c r="M87" s="20">
        <v>247000</v>
      </c>
      <c r="N87" s="22">
        <v>0</v>
      </c>
      <c r="O87" s="20">
        <v>247000</v>
      </c>
      <c r="P87" s="20">
        <f t="shared" ref="P87:R87" si="146">J87-M87</f>
        <v>21450</v>
      </c>
      <c r="Q87" s="20">
        <f t="shared" si="146"/>
        <v>0</v>
      </c>
      <c r="R87" s="20">
        <f t="shared" si="146"/>
        <v>21450</v>
      </c>
      <c r="S87" s="50"/>
    </row>
    <row r="88" ht="40" customHeight="1" spans="1:19">
      <c r="A88" s="28" t="s">
        <v>108</v>
      </c>
      <c r="B88" s="28" t="s">
        <v>108</v>
      </c>
      <c r="C88" s="20">
        <v>337</v>
      </c>
      <c r="D88" s="20">
        <v>294</v>
      </c>
      <c r="E88" s="20">
        <v>322</v>
      </c>
      <c r="F88" s="29">
        <v>0.65</v>
      </c>
      <c r="G88" s="22">
        <f t="shared" si="137"/>
        <v>410150</v>
      </c>
      <c r="H88" s="20">
        <f t="shared" si="138"/>
        <v>418600</v>
      </c>
      <c r="I88" s="20">
        <v>452400</v>
      </c>
      <c r="J88" s="20">
        <f t="shared" si="139"/>
        <v>376350</v>
      </c>
      <c r="K88" s="22">
        <v>0</v>
      </c>
      <c r="L88" s="20">
        <f t="shared" si="140"/>
        <v>376350</v>
      </c>
      <c r="M88" s="20">
        <v>418600</v>
      </c>
      <c r="N88" s="22">
        <v>0</v>
      </c>
      <c r="O88" s="20">
        <v>418600</v>
      </c>
      <c r="P88" s="20">
        <f t="shared" ref="P88:R88" si="147">J88-M88</f>
        <v>-42250</v>
      </c>
      <c r="Q88" s="20">
        <f t="shared" si="147"/>
        <v>0</v>
      </c>
      <c r="R88" s="20">
        <f t="shared" si="147"/>
        <v>-42250</v>
      </c>
      <c r="S88" s="52"/>
    </row>
    <row r="89" ht="40" customHeight="1" spans="1:19">
      <c r="A89" s="28" t="s">
        <v>109</v>
      </c>
      <c r="B89" s="28" t="s">
        <v>109</v>
      </c>
      <c r="C89" s="20">
        <v>1323</v>
      </c>
      <c r="D89" s="20">
        <v>1361</v>
      </c>
      <c r="E89" s="20">
        <v>1345</v>
      </c>
      <c r="F89" s="29">
        <v>1</v>
      </c>
      <c r="G89" s="22">
        <f t="shared" si="137"/>
        <v>2684000</v>
      </c>
      <c r="H89" s="20">
        <f t="shared" si="138"/>
        <v>2690000</v>
      </c>
      <c r="I89" s="20">
        <v>2592000</v>
      </c>
      <c r="J89" s="20">
        <f t="shared" si="139"/>
        <v>2782000</v>
      </c>
      <c r="K89" s="22">
        <v>0</v>
      </c>
      <c r="L89" s="20">
        <f t="shared" si="140"/>
        <v>2782000</v>
      </c>
      <c r="M89" s="20">
        <v>2690000</v>
      </c>
      <c r="N89" s="22">
        <v>0</v>
      </c>
      <c r="O89" s="20">
        <v>2690000</v>
      </c>
      <c r="P89" s="20">
        <f t="shared" ref="P89:R89" si="148">J89-M89</f>
        <v>92000</v>
      </c>
      <c r="Q89" s="20">
        <f t="shared" si="148"/>
        <v>0</v>
      </c>
      <c r="R89" s="20">
        <f t="shared" si="148"/>
        <v>92000</v>
      </c>
      <c r="S89" s="52"/>
    </row>
    <row r="90" ht="40" customHeight="1" spans="1:19">
      <c r="A90" s="28" t="s">
        <v>110</v>
      </c>
      <c r="B90" s="28" t="s">
        <v>110</v>
      </c>
      <c r="C90" s="20">
        <v>353</v>
      </c>
      <c r="D90" s="20">
        <v>313</v>
      </c>
      <c r="E90" s="20">
        <v>380</v>
      </c>
      <c r="F90" s="29">
        <v>0.85</v>
      </c>
      <c r="G90" s="22">
        <f t="shared" si="137"/>
        <v>566100</v>
      </c>
      <c r="H90" s="20">
        <f t="shared" si="138"/>
        <v>646000</v>
      </c>
      <c r="I90" s="20">
        <v>561000</v>
      </c>
      <c r="J90" s="20">
        <f t="shared" si="139"/>
        <v>651100</v>
      </c>
      <c r="K90" s="22">
        <v>0</v>
      </c>
      <c r="L90" s="20">
        <f t="shared" si="140"/>
        <v>651100</v>
      </c>
      <c r="M90" s="20">
        <v>646000</v>
      </c>
      <c r="N90" s="22">
        <v>0</v>
      </c>
      <c r="O90" s="20">
        <v>646000</v>
      </c>
      <c r="P90" s="20">
        <f t="shared" ref="P90:R90" si="149">J90-M90</f>
        <v>5100</v>
      </c>
      <c r="Q90" s="20">
        <f t="shared" si="149"/>
        <v>0</v>
      </c>
      <c r="R90" s="20">
        <f t="shared" si="149"/>
        <v>5100</v>
      </c>
      <c r="S90" s="52"/>
    </row>
    <row r="91" ht="40" customHeight="1" spans="1:19">
      <c r="A91" s="26" t="s">
        <v>111</v>
      </c>
      <c r="B91" s="26" t="s">
        <v>111</v>
      </c>
      <c r="C91" s="27">
        <f t="shared" ref="C91:E91" si="150">C92</f>
        <v>566</v>
      </c>
      <c r="D91" s="27">
        <f t="shared" si="150"/>
        <v>529</v>
      </c>
      <c r="E91" s="27">
        <f t="shared" si="150"/>
        <v>522</v>
      </c>
      <c r="F91" s="27"/>
      <c r="G91" s="27">
        <f t="shared" ref="G91:R91" si="151">G92</f>
        <v>711750</v>
      </c>
      <c r="H91" s="27">
        <f t="shared" si="151"/>
        <v>678600</v>
      </c>
      <c r="I91" s="27">
        <f t="shared" si="151"/>
        <v>698100</v>
      </c>
      <c r="J91" s="27">
        <f t="shared" si="151"/>
        <v>692250</v>
      </c>
      <c r="K91" s="27">
        <f t="shared" si="151"/>
        <v>0</v>
      </c>
      <c r="L91" s="27">
        <f t="shared" si="151"/>
        <v>692250</v>
      </c>
      <c r="M91" s="27">
        <f t="shared" si="151"/>
        <v>678600</v>
      </c>
      <c r="N91" s="27">
        <f t="shared" si="151"/>
        <v>0</v>
      </c>
      <c r="O91" s="27">
        <f t="shared" si="151"/>
        <v>678600</v>
      </c>
      <c r="P91" s="27">
        <f t="shared" si="151"/>
        <v>13650</v>
      </c>
      <c r="Q91" s="27">
        <f t="shared" si="151"/>
        <v>0</v>
      </c>
      <c r="R91" s="27">
        <f t="shared" si="151"/>
        <v>13650</v>
      </c>
      <c r="S91" s="27"/>
    </row>
    <row r="92" ht="40" customHeight="1" spans="1:19">
      <c r="A92" s="28" t="s">
        <v>111</v>
      </c>
      <c r="B92" s="28" t="s">
        <v>111</v>
      </c>
      <c r="C92" s="20">
        <v>566</v>
      </c>
      <c r="D92" s="20">
        <v>529</v>
      </c>
      <c r="E92" s="20">
        <v>522</v>
      </c>
      <c r="F92" s="29">
        <v>0.65</v>
      </c>
      <c r="G92" s="22">
        <f t="shared" ref="G92:G97" si="152">(C92+D92)*1000*F92</f>
        <v>711750</v>
      </c>
      <c r="H92" s="20">
        <f t="shared" ref="H92:H97" si="153">E92*2000*F92</f>
        <v>678600</v>
      </c>
      <c r="I92" s="20">
        <v>698100</v>
      </c>
      <c r="J92" s="20">
        <f t="shared" ref="J92:J97" si="154">ROUND(G92+H92-I92,0)</f>
        <v>692250</v>
      </c>
      <c r="K92" s="22">
        <v>0</v>
      </c>
      <c r="L92" s="20">
        <f t="shared" ref="L92:L97" si="155">J92-K92</f>
        <v>692250</v>
      </c>
      <c r="M92" s="20">
        <v>678600</v>
      </c>
      <c r="N92" s="22">
        <v>0</v>
      </c>
      <c r="O92" s="20">
        <v>678600</v>
      </c>
      <c r="P92" s="20">
        <f t="shared" ref="P92:R92" si="156">J92-M92</f>
        <v>13650</v>
      </c>
      <c r="Q92" s="20">
        <f t="shared" si="156"/>
        <v>0</v>
      </c>
      <c r="R92" s="20">
        <f t="shared" si="156"/>
        <v>13650</v>
      </c>
      <c r="S92" s="52"/>
    </row>
    <row r="93" ht="40" customHeight="1" spans="1:19">
      <c r="A93" s="23" t="s">
        <v>112</v>
      </c>
      <c r="B93" s="23" t="s">
        <v>112</v>
      </c>
      <c r="C93" s="24">
        <f t="shared" ref="C93:E93" si="157">SUM(C94:C97)</f>
        <v>1824</v>
      </c>
      <c r="D93" s="24">
        <f t="shared" si="157"/>
        <v>1795</v>
      </c>
      <c r="E93" s="24">
        <f t="shared" si="157"/>
        <v>1808</v>
      </c>
      <c r="F93" s="24"/>
      <c r="G93" s="24">
        <f t="shared" ref="G93:R93" si="158">SUM(G94:G97)</f>
        <v>3454750</v>
      </c>
      <c r="H93" s="24">
        <f t="shared" si="158"/>
        <v>3448900</v>
      </c>
      <c r="I93" s="24">
        <f t="shared" si="158"/>
        <v>3471000</v>
      </c>
      <c r="J93" s="24">
        <f t="shared" si="158"/>
        <v>3432650</v>
      </c>
      <c r="K93" s="24">
        <f t="shared" si="158"/>
        <v>0</v>
      </c>
      <c r="L93" s="24">
        <f t="shared" si="158"/>
        <v>3432650</v>
      </c>
      <c r="M93" s="24">
        <f t="shared" si="158"/>
        <v>3448900</v>
      </c>
      <c r="N93" s="24">
        <f t="shared" si="158"/>
        <v>0</v>
      </c>
      <c r="O93" s="24">
        <f t="shared" si="158"/>
        <v>3448900</v>
      </c>
      <c r="P93" s="24">
        <f t="shared" si="158"/>
        <v>-16250</v>
      </c>
      <c r="Q93" s="24">
        <f t="shared" si="158"/>
        <v>0</v>
      </c>
      <c r="R93" s="24">
        <f t="shared" si="158"/>
        <v>-16250</v>
      </c>
      <c r="S93" s="24"/>
    </row>
    <row r="94" ht="40" customHeight="1" spans="1:19">
      <c r="A94" s="25" t="s">
        <v>113</v>
      </c>
      <c r="B94" s="25" t="s">
        <v>113</v>
      </c>
      <c r="C94" s="20">
        <v>550</v>
      </c>
      <c r="D94" s="20">
        <v>545</v>
      </c>
      <c r="E94" s="20">
        <v>557</v>
      </c>
      <c r="F94" s="21">
        <v>0.85</v>
      </c>
      <c r="G94" s="22">
        <f t="shared" si="152"/>
        <v>930750</v>
      </c>
      <c r="H94" s="20">
        <f t="shared" si="153"/>
        <v>946900</v>
      </c>
      <c r="I94" s="20">
        <v>935000</v>
      </c>
      <c r="J94" s="20">
        <f t="shared" si="154"/>
        <v>942650</v>
      </c>
      <c r="K94" s="22">
        <v>0</v>
      </c>
      <c r="L94" s="20">
        <f t="shared" si="155"/>
        <v>942650</v>
      </c>
      <c r="M94" s="20">
        <v>946900</v>
      </c>
      <c r="N94" s="22">
        <v>0</v>
      </c>
      <c r="O94" s="20">
        <v>946900</v>
      </c>
      <c r="P94" s="20">
        <f t="shared" ref="P94:R94" si="159">J94-M94</f>
        <v>-4250</v>
      </c>
      <c r="Q94" s="20">
        <f t="shared" si="159"/>
        <v>0</v>
      </c>
      <c r="R94" s="20">
        <f t="shared" si="159"/>
        <v>-4250</v>
      </c>
      <c r="S94" s="50"/>
    </row>
    <row r="95" ht="40" customHeight="1" spans="1:19">
      <c r="A95" s="25" t="s">
        <v>113</v>
      </c>
      <c r="B95" s="53" t="s">
        <v>114</v>
      </c>
      <c r="C95" s="20">
        <v>203</v>
      </c>
      <c r="D95" s="20">
        <v>203</v>
      </c>
      <c r="E95" s="20">
        <v>203</v>
      </c>
      <c r="F95" s="21">
        <v>1</v>
      </c>
      <c r="G95" s="22">
        <f t="shared" si="152"/>
        <v>406000</v>
      </c>
      <c r="H95" s="20">
        <f t="shared" si="153"/>
        <v>406000</v>
      </c>
      <c r="I95" s="20">
        <v>406000</v>
      </c>
      <c r="J95" s="20">
        <f t="shared" si="154"/>
        <v>406000</v>
      </c>
      <c r="K95" s="22">
        <v>0</v>
      </c>
      <c r="L95" s="20">
        <f t="shared" si="155"/>
        <v>406000</v>
      </c>
      <c r="M95" s="20">
        <v>406000</v>
      </c>
      <c r="N95" s="22">
        <v>0</v>
      </c>
      <c r="O95" s="20">
        <v>406000</v>
      </c>
      <c r="P95" s="20">
        <f t="shared" ref="P95:R95" si="160">J95-M95</f>
        <v>0</v>
      </c>
      <c r="Q95" s="20">
        <f t="shared" si="160"/>
        <v>0</v>
      </c>
      <c r="R95" s="20">
        <f t="shared" si="160"/>
        <v>0</v>
      </c>
      <c r="S95" s="50"/>
    </row>
    <row r="96" ht="40" customHeight="1" spans="1:19">
      <c r="A96" s="25" t="s">
        <v>113</v>
      </c>
      <c r="B96" s="53" t="s">
        <v>115</v>
      </c>
      <c r="C96" s="20">
        <v>22</v>
      </c>
      <c r="D96" s="20">
        <v>21</v>
      </c>
      <c r="E96" s="20">
        <v>22</v>
      </c>
      <c r="F96" s="21">
        <v>1</v>
      </c>
      <c r="G96" s="22">
        <f t="shared" si="152"/>
        <v>43000</v>
      </c>
      <c r="H96" s="20">
        <f t="shared" si="153"/>
        <v>44000</v>
      </c>
      <c r="I96" s="20">
        <v>44000</v>
      </c>
      <c r="J96" s="20">
        <f t="shared" si="154"/>
        <v>43000</v>
      </c>
      <c r="K96" s="22">
        <v>0</v>
      </c>
      <c r="L96" s="20">
        <f t="shared" si="155"/>
        <v>43000</v>
      </c>
      <c r="M96" s="20">
        <v>44000</v>
      </c>
      <c r="N96" s="22">
        <v>0</v>
      </c>
      <c r="O96" s="20">
        <v>44000</v>
      </c>
      <c r="P96" s="20">
        <f t="shared" ref="P96:R96" si="161">J96-M96</f>
        <v>-1000</v>
      </c>
      <c r="Q96" s="20">
        <f t="shared" si="161"/>
        <v>0</v>
      </c>
      <c r="R96" s="20">
        <f t="shared" si="161"/>
        <v>-1000</v>
      </c>
      <c r="S96" s="50"/>
    </row>
    <row r="97" ht="40" customHeight="1" spans="1:19">
      <c r="A97" s="25" t="s">
        <v>116</v>
      </c>
      <c r="B97" s="25" t="s">
        <v>116</v>
      </c>
      <c r="C97" s="20">
        <v>1049</v>
      </c>
      <c r="D97" s="20">
        <v>1026</v>
      </c>
      <c r="E97" s="20">
        <v>1026</v>
      </c>
      <c r="F97" s="21">
        <v>1</v>
      </c>
      <c r="G97" s="22">
        <f t="shared" si="152"/>
        <v>2075000</v>
      </c>
      <c r="H97" s="20">
        <f t="shared" si="153"/>
        <v>2052000</v>
      </c>
      <c r="I97" s="20">
        <v>2086000</v>
      </c>
      <c r="J97" s="20">
        <f t="shared" si="154"/>
        <v>2041000</v>
      </c>
      <c r="K97" s="22">
        <v>0</v>
      </c>
      <c r="L97" s="20">
        <f t="shared" si="155"/>
        <v>2041000</v>
      </c>
      <c r="M97" s="20">
        <v>2052000</v>
      </c>
      <c r="N97" s="22">
        <v>0</v>
      </c>
      <c r="O97" s="20">
        <v>2052000</v>
      </c>
      <c r="P97" s="20">
        <f t="shared" ref="P97:R97" si="162">J97-M97</f>
        <v>-11000</v>
      </c>
      <c r="Q97" s="20">
        <f t="shared" si="162"/>
        <v>0</v>
      </c>
      <c r="R97" s="20">
        <f t="shared" si="162"/>
        <v>-11000</v>
      </c>
      <c r="S97" s="50"/>
    </row>
    <row r="98" ht="40" customHeight="1" spans="1:19">
      <c r="A98" s="26" t="s">
        <v>117</v>
      </c>
      <c r="B98" s="26" t="s">
        <v>117</v>
      </c>
      <c r="C98" s="24">
        <f t="shared" ref="C98:E98" si="163">SUM(C99:C99)</f>
        <v>1794</v>
      </c>
      <c r="D98" s="24">
        <f t="shared" si="163"/>
        <v>1854</v>
      </c>
      <c r="E98" s="24">
        <f t="shared" si="163"/>
        <v>1900</v>
      </c>
      <c r="F98" s="24"/>
      <c r="G98" s="24">
        <f t="shared" ref="G98:R98" si="164">SUM(G99:G99)</f>
        <v>3648000</v>
      </c>
      <c r="H98" s="24">
        <f t="shared" si="164"/>
        <v>3800000</v>
      </c>
      <c r="I98" s="24">
        <f t="shared" si="164"/>
        <v>3608000</v>
      </c>
      <c r="J98" s="24">
        <f t="shared" si="164"/>
        <v>3840000</v>
      </c>
      <c r="K98" s="24">
        <f t="shared" si="164"/>
        <v>0</v>
      </c>
      <c r="L98" s="24">
        <f t="shared" si="164"/>
        <v>3840000</v>
      </c>
      <c r="M98" s="24">
        <f t="shared" si="164"/>
        <v>3800000</v>
      </c>
      <c r="N98" s="24">
        <f t="shared" si="164"/>
        <v>0</v>
      </c>
      <c r="O98" s="24">
        <f t="shared" si="164"/>
        <v>3800000</v>
      </c>
      <c r="P98" s="24">
        <f t="shared" si="164"/>
        <v>40000</v>
      </c>
      <c r="Q98" s="24">
        <f t="shared" si="164"/>
        <v>0</v>
      </c>
      <c r="R98" s="24">
        <f t="shared" si="164"/>
        <v>40000</v>
      </c>
      <c r="S98" s="24"/>
    </row>
    <row r="99" ht="40" customHeight="1" spans="1:19">
      <c r="A99" s="28" t="s">
        <v>117</v>
      </c>
      <c r="B99" s="28" t="s">
        <v>117</v>
      </c>
      <c r="C99" s="20">
        <v>1794</v>
      </c>
      <c r="D99" s="20">
        <v>1854</v>
      </c>
      <c r="E99" s="20">
        <v>1900</v>
      </c>
      <c r="F99" s="29">
        <v>1</v>
      </c>
      <c r="G99" s="22">
        <f t="shared" ref="G99:G103" si="165">(C99+D99)*1000*F99</f>
        <v>3648000</v>
      </c>
      <c r="H99" s="20">
        <f t="shared" ref="H99:H103" si="166">E99*2000*F99</f>
        <v>3800000</v>
      </c>
      <c r="I99" s="20">
        <v>3608000</v>
      </c>
      <c r="J99" s="20">
        <f t="shared" ref="J99:J103" si="167">ROUND(G99+H99-I99,0)</f>
        <v>3840000</v>
      </c>
      <c r="K99" s="22">
        <v>0</v>
      </c>
      <c r="L99" s="20">
        <f t="shared" ref="L99:L103" si="168">J99-K99</f>
        <v>3840000</v>
      </c>
      <c r="M99" s="20">
        <v>3800000</v>
      </c>
      <c r="N99" s="22">
        <v>0</v>
      </c>
      <c r="O99" s="20">
        <v>3800000</v>
      </c>
      <c r="P99" s="20">
        <f t="shared" ref="P99:R99" si="169">J99-M99</f>
        <v>40000</v>
      </c>
      <c r="Q99" s="20">
        <f t="shared" si="169"/>
        <v>0</v>
      </c>
      <c r="R99" s="20">
        <f t="shared" si="169"/>
        <v>40000</v>
      </c>
      <c r="S99" s="52"/>
    </row>
    <row r="100" ht="40" customHeight="1" spans="1:19">
      <c r="A100" s="23" t="s">
        <v>118</v>
      </c>
      <c r="B100" s="23" t="s">
        <v>118</v>
      </c>
      <c r="C100" s="24">
        <f t="shared" ref="C100:E100" si="170">SUM(C101:C101)</f>
        <v>3676</v>
      </c>
      <c r="D100" s="24">
        <f t="shared" si="170"/>
        <v>3616</v>
      </c>
      <c r="E100" s="24">
        <f t="shared" si="170"/>
        <v>3654</v>
      </c>
      <c r="F100" s="24"/>
      <c r="G100" s="24">
        <f t="shared" ref="G100:R100" si="171">SUM(G101:G101)</f>
        <v>7292000</v>
      </c>
      <c r="H100" s="24">
        <f t="shared" si="171"/>
        <v>7308000</v>
      </c>
      <c r="I100" s="24">
        <f t="shared" si="171"/>
        <v>7354000</v>
      </c>
      <c r="J100" s="24">
        <f t="shared" si="171"/>
        <v>7246000</v>
      </c>
      <c r="K100" s="24">
        <f t="shared" si="171"/>
        <v>7246000</v>
      </c>
      <c r="L100" s="24">
        <f t="shared" si="171"/>
        <v>0</v>
      </c>
      <c r="M100" s="24">
        <f t="shared" si="171"/>
        <v>7308000</v>
      </c>
      <c r="N100" s="24">
        <f t="shared" si="171"/>
        <v>7308000</v>
      </c>
      <c r="O100" s="24">
        <f t="shared" si="171"/>
        <v>0</v>
      </c>
      <c r="P100" s="24">
        <f t="shared" si="171"/>
        <v>-62000</v>
      </c>
      <c r="Q100" s="24">
        <f t="shared" si="171"/>
        <v>-62000</v>
      </c>
      <c r="R100" s="24">
        <f t="shared" si="171"/>
        <v>0</v>
      </c>
      <c r="S100" s="24"/>
    </row>
    <row r="101" ht="40" customHeight="1" spans="1:19">
      <c r="A101" s="25" t="s">
        <v>118</v>
      </c>
      <c r="B101" s="25" t="s">
        <v>118</v>
      </c>
      <c r="C101" s="20">
        <v>3676</v>
      </c>
      <c r="D101" s="20">
        <v>3616</v>
      </c>
      <c r="E101" s="20">
        <v>3654</v>
      </c>
      <c r="F101" s="21">
        <v>1</v>
      </c>
      <c r="G101" s="22">
        <f t="shared" si="165"/>
        <v>7292000</v>
      </c>
      <c r="H101" s="20">
        <f t="shared" si="166"/>
        <v>7308000</v>
      </c>
      <c r="I101" s="20">
        <v>7354000</v>
      </c>
      <c r="J101" s="20">
        <f t="shared" si="167"/>
        <v>7246000</v>
      </c>
      <c r="K101" s="20">
        <v>7246000</v>
      </c>
      <c r="L101" s="20">
        <f t="shared" si="168"/>
        <v>0</v>
      </c>
      <c r="M101" s="20">
        <v>7308000</v>
      </c>
      <c r="N101" s="22">
        <v>7308000</v>
      </c>
      <c r="O101" s="20">
        <v>0</v>
      </c>
      <c r="P101" s="20">
        <f t="shared" ref="P101:R101" si="172">J101-M101</f>
        <v>-62000</v>
      </c>
      <c r="Q101" s="20">
        <f t="shared" si="172"/>
        <v>-62000</v>
      </c>
      <c r="R101" s="20">
        <f t="shared" si="172"/>
        <v>0</v>
      </c>
      <c r="S101" s="50"/>
    </row>
    <row r="102" ht="40" customHeight="1" spans="1:19">
      <c r="A102" s="23" t="s">
        <v>119</v>
      </c>
      <c r="B102" s="23" t="s">
        <v>119</v>
      </c>
      <c r="C102" s="24">
        <f t="shared" ref="C102:E102" si="173">C103</f>
        <v>945</v>
      </c>
      <c r="D102" s="24">
        <f t="shared" si="173"/>
        <v>915</v>
      </c>
      <c r="E102" s="24">
        <f t="shared" si="173"/>
        <v>960</v>
      </c>
      <c r="F102" s="24"/>
      <c r="G102" s="24">
        <f t="shared" ref="G102:R102" si="174">G103</f>
        <v>1860000</v>
      </c>
      <c r="H102" s="24">
        <f t="shared" si="174"/>
        <v>1920000</v>
      </c>
      <c r="I102" s="24">
        <f t="shared" si="174"/>
        <v>1860000</v>
      </c>
      <c r="J102" s="24">
        <f t="shared" si="174"/>
        <v>1920000</v>
      </c>
      <c r="K102" s="24">
        <f t="shared" si="174"/>
        <v>0</v>
      </c>
      <c r="L102" s="24">
        <f t="shared" si="174"/>
        <v>1920000</v>
      </c>
      <c r="M102" s="24">
        <f t="shared" si="174"/>
        <v>1920000</v>
      </c>
      <c r="N102" s="24">
        <f t="shared" si="174"/>
        <v>0</v>
      </c>
      <c r="O102" s="24">
        <f t="shared" si="174"/>
        <v>1920000</v>
      </c>
      <c r="P102" s="24">
        <f t="shared" si="174"/>
        <v>0</v>
      </c>
      <c r="Q102" s="24">
        <f t="shared" si="174"/>
        <v>0</v>
      </c>
      <c r="R102" s="24">
        <f t="shared" si="174"/>
        <v>0</v>
      </c>
      <c r="S102" s="24"/>
    </row>
    <row r="103" ht="40" customHeight="1" spans="1:19">
      <c r="A103" s="25" t="s">
        <v>119</v>
      </c>
      <c r="B103" s="25" t="s">
        <v>119</v>
      </c>
      <c r="C103" s="20">
        <v>945</v>
      </c>
      <c r="D103" s="20">
        <v>915</v>
      </c>
      <c r="E103" s="20">
        <v>960</v>
      </c>
      <c r="F103" s="21">
        <v>1</v>
      </c>
      <c r="G103" s="22">
        <f t="shared" si="165"/>
        <v>1860000</v>
      </c>
      <c r="H103" s="20">
        <f t="shared" si="166"/>
        <v>1920000</v>
      </c>
      <c r="I103" s="20">
        <v>1860000</v>
      </c>
      <c r="J103" s="20">
        <f t="shared" si="167"/>
        <v>1920000</v>
      </c>
      <c r="K103" s="22">
        <v>0</v>
      </c>
      <c r="L103" s="20">
        <f t="shared" si="168"/>
        <v>1920000</v>
      </c>
      <c r="M103" s="20">
        <v>1920000</v>
      </c>
      <c r="N103" s="22">
        <v>0</v>
      </c>
      <c r="O103" s="20">
        <v>1920000</v>
      </c>
      <c r="P103" s="20">
        <f t="shared" ref="P103:R103" si="175">J103-M103</f>
        <v>0</v>
      </c>
      <c r="Q103" s="20">
        <f t="shared" si="175"/>
        <v>0</v>
      </c>
      <c r="R103" s="20">
        <f t="shared" si="175"/>
        <v>0</v>
      </c>
      <c r="S103" s="50"/>
    </row>
    <row r="104" ht="40" customHeight="1" spans="1:19">
      <c r="A104" s="23" t="s">
        <v>120</v>
      </c>
      <c r="B104" s="23" t="s">
        <v>120</v>
      </c>
      <c r="C104" s="27">
        <f t="shared" ref="C104:E104" si="176">C105</f>
        <v>613</v>
      </c>
      <c r="D104" s="27">
        <f t="shared" si="176"/>
        <v>708</v>
      </c>
      <c r="E104" s="27">
        <f t="shared" si="176"/>
        <v>709</v>
      </c>
      <c r="F104" s="27"/>
      <c r="G104" s="27">
        <f t="shared" ref="G104:R104" si="177">G105</f>
        <v>396300</v>
      </c>
      <c r="H104" s="27">
        <f t="shared" si="177"/>
        <v>425400</v>
      </c>
      <c r="I104" s="27">
        <f t="shared" si="177"/>
        <v>192000</v>
      </c>
      <c r="J104" s="27">
        <f t="shared" si="177"/>
        <v>629700</v>
      </c>
      <c r="K104" s="27">
        <f t="shared" si="177"/>
        <v>0</v>
      </c>
      <c r="L104" s="27">
        <f t="shared" si="177"/>
        <v>629700</v>
      </c>
      <c r="M104" s="27">
        <f t="shared" si="177"/>
        <v>425400</v>
      </c>
      <c r="N104" s="27">
        <f t="shared" si="177"/>
        <v>0</v>
      </c>
      <c r="O104" s="27">
        <f t="shared" si="177"/>
        <v>425400</v>
      </c>
      <c r="P104" s="27">
        <f t="shared" si="177"/>
        <v>204300</v>
      </c>
      <c r="Q104" s="27">
        <f t="shared" si="177"/>
        <v>0</v>
      </c>
      <c r="R104" s="27">
        <f t="shared" si="177"/>
        <v>204300</v>
      </c>
      <c r="S104" s="27"/>
    </row>
    <row r="105" ht="40" customHeight="1" spans="1:19">
      <c r="A105" s="25" t="s">
        <v>120</v>
      </c>
      <c r="B105" s="25" t="s">
        <v>120</v>
      </c>
      <c r="C105" s="20">
        <v>613</v>
      </c>
      <c r="D105" s="20">
        <v>708</v>
      </c>
      <c r="E105" s="54">
        <v>709</v>
      </c>
      <c r="F105" s="21">
        <v>0.3</v>
      </c>
      <c r="G105" s="22">
        <f t="shared" ref="G105:G116" si="178">(C105+D105)*1000*F105</f>
        <v>396300</v>
      </c>
      <c r="H105" s="20">
        <f t="shared" ref="H105:H116" si="179">E105*2000*F105</f>
        <v>425400</v>
      </c>
      <c r="I105" s="20">
        <v>192000</v>
      </c>
      <c r="J105" s="20">
        <f t="shared" ref="J105:J116" si="180">ROUND(G105+H105-I105,0)</f>
        <v>629700</v>
      </c>
      <c r="K105" s="22">
        <v>0</v>
      </c>
      <c r="L105" s="20">
        <f t="shared" ref="L105:L116" si="181">J105-K105</f>
        <v>629700</v>
      </c>
      <c r="M105" s="20">
        <v>425400</v>
      </c>
      <c r="N105" s="22">
        <v>0</v>
      </c>
      <c r="O105" s="20">
        <v>425400</v>
      </c>
      <c r="P105" s="20">
        <f t="shared" ref="P105:R105" si="182">J105-M105</f>
        <v>204300</v>
      </c>
      <c r="Q105" s="20">
        <f t="shared" si="182"/>
        <v>0</v>
      </c>
      <c r="R105" s="20">
        <f t="shared" si="182"/>
        <v>204300</v>
      </c>
      <c r="S105" s="50"/>
    </row>
    <row r="106" ht="40" customHeight="1" spans="1:19">
      <c r="A106" s="23" t="s">
        <v>121</v>
      </c>
      <c r="B106" s="23" t="s">
        <v>121</v>
      </c>
      <c r="C106" s="27">
        <f t="shared" ref="C106:E106" si="183">C107</f>
        <v>438</v>
      </c>
      <c r="D106" s="27">
        <f t="shared" si="183"/>
        <v>392</v>
      </c>
      <c r="E106" s="27">
        <f t="shared" si="183"/>
        <v>477</v>
      </c>
      <c r="F106" s="27"/>
      <c r="G106" s="27">
        <f t="shared" ref="G106:R106" si="184">G107</f>
        <v>249000</v>
      </c>
      <c r="H106" s="27">
        <f t="shared" si="184"/>
        <v>286200</v>
      </c>
      <c r="I106" s="27">
        <f t="shared" si="184"/>
        <v>201600</v>
      </c>
      <c r="J106" s="27">
        <f t="shared" si="184"/>
        <v>333600</v>
      </c>
      <c r="K106" s="27">
        <f t="shared" si="184"/>
        <v>0</v>
      </c>
      <c r="L106" s="27">
        <f t="shared" si="184"/>
        <v>333600</v>
      </c>
      <c r="M106" s="27">
        <f t="shared" si="184"/>
        <v>286200</v>
      </c>
      <c r="N106" s="27">
        <f t="shared" si="184"/>
        <v>0</v>
      </c>
      <c r="O106" s="27">
        <f t="shared" si="184"/>
        <v>286200</v>
      </c>
      <c r="P106" s="27">
        <f t="shared" si="184"/>
        <v>47400</v>
      </c>
      <c r="Q106" s="27">
        <f t="shared" si="184"/>
        <v>0</v>
      </c>
      <c r="R106" s="27">
        <f t="shared" si="184"/>
        <v>47400</v>
      </c>
      <c r="S106" s="27"/>
    </row>
    <row r="107" ht="40" customHeight="1" spans="1:19">
      <c r="A107" s="25" t="s">
        <v>121</v>
      </c>
      <c r="B107" s="25" t="s">
        <v>121</v>
      </c>
      <c r="C107" s="20">
        <v>438</v>
      </c>
      <c r="D107" s="20">
        <v>392</v>
      </c>
      <c r="E107" s="20">
        <v>477</v>
      </c>
      <c r="F107" s="21">
        <v>0.3</v>
      </c>
      <c r="G107" s="22">
        <f t="shared" si="178"/>
        <v>249000</v>
      </c>
      <c r="H107" s="20">
        <f t="shared" si="179"/>
        <v>286200</v>
      </c>
      <c r="I107" s="20">
        <v>201600</v>
      </c>
      <c r="J107" s="20">
        <f t="shared" si="180"/>
        <v>333600</v>
      </c>
      <c r="K107" s="22">
        <v>0</v>
      </c>
      <c r="L107" s="20">
        <f t="shared" si="181"/>
        <v>333600</v>
      </c>
      <c r="M107" s="20">
        <v>286200</v>
      </c>
      <c r="N107" s="22">
        <v>0</v>
      </c>
      <c r="O107" s="20">
        <v>286200</v>
      </c>
      <c r="P107" s="20">
        <f t="shared" ref="P107:R107" si="185">J107-M107</f>
        <v>47400</v>
      </c>
      <c r="Q107" s="20">
        <f t="shared" si="185"/>
        <v>0</v>
      </c>
      <c r="R107" s="20">
        <f t="shared" si="185"/>
        <v>47400</v>
      </c>
      <c r="S107" s="50"/>
    </row>
    <row r="108" ht="40" customHeight="1" spans="1:19">
      <c r="A108" s="23" t="s">
        <v>122</v>
      </c>
      <c r="B108" s="23" t="s">
        <v>122</v>
      </c>
      <c r="C108" s="24">
        <f t="shared" ref="C108:E108" si="186">SUM(C109:C116)</f>
        <v>3218</v>
      </c>
      <c r="D108" s="24">
        <f t="shared" si="186"/>
        <v>2717</v>
      </c>
      <c r="E108" s="24">
        <f t="shared" si="186"/>
        <v>2717</v>
      </c>
      <c r="F108" s="24"/>
      <c r="G108" s="24">
        <f t="shared" ref="G108:R108" si="187">SUM(G109:G116)</f>
        <v>3244550</v>
      </c>
      <c r="H108" s="24">
        <f t="shared" si="187"/>
        <v>2957400</v>
      </c>
      <c r="I108" s="24">
        <f t="shared" si="187"/>
        <v>3425000</v>
      </c>
      <c r="J108" s="24">
        <f t="shared" si="187"/>
        <v>2776950</v>
      </c>
      <c r="K108" s="24">
        <f t="shared" si="187"/>
        <v>0</v>
      </c>
      <c r="L108" s="24">
        <f t="shared" si="187"/>
        <v>2776950</v>
      </c>
      <c r="M108" s="24">
        <f t="shared" si="187"/>
        <v>2957400</v>
      </c>
      <c r="N108" s="24">
        <f t="shared" si="187"/>
        <v>0</v>
      </c>
      <c r="O108" s="24">
        <f t="shared" si="187"/>
        <v>2957400</v>
      </c>
      <c r="P108" s="24">
        <f t="shared" si="187"/>
        <v>-180450</v>
      </c>
      <c r="Q108" s="24">
        <f t="shared" si="187"/>
        <v>0</v>
      </c>
      <c r="R108" s="24">
        <f t="shared" si="187"/>
        <v>-180450</v>
      </c>
      <c r="S108" s="24"/>
    </row>
    <row r="109" ht="40" customHeight="1" spans="1:19">
      <c r="A109" s="25" t="s">
        <v>123</v>
      </c>
      <c r="B109" s="25" t="s">
        <v>123</v>
      </c>
      <c r="C109" s="20">
        <v>344</v>
      </c>
      <c r="D109" s="20">
        <v>295</v>
      </c>
      <c r="E109" s="20">
        <v>295</v>
      </c>
      <c r="F109" s="21">
        <v>0.3</v>
      </c>
      <c r="G109" s="22">
        <f t="shared" si="178"/>
        <v>191700</v>
      </c>
      <c r="H109" s="20">
        <f t="shared" si="179"/>
        <v>177000</v>
      </c>
      <c r="I109" s="20">
        <v>205800</v>
      </c>
      <c r="J109" s="20">
        <f t="shared" si="180"/>
        <v>162900</v>
      </c>
      <c r="K109" s="22">
        <v>0</v>
      </c>
      <c r="L109" s="20">
        <f t="shared" si="181"/>
        <v>162900</v>
      </c>
      <c r="M109" s="20">
        <v>177000</v>
      </c>
      <c r="N109" s="22">
        <v>0</v>
      </c>
      <c r="O109" s="20">
        <v>177000</v>
      </c>
      <c r="P109" s="20">
        <f t="shared" ref="P109:R109" si="188">J109-M109</f>
        <v>-14100</v>
      </c>
      <c r="Q109" s="20">
        <f t="shared" si="188"/>
        <v>0</v>
      </c>
      <c r="R109" s="20">
        <f t="shared" si="188"/>
        <v>-14100</v>
      </c>
      <c r="S109" s="50"/>
    </row>
    <row r="110" ht="40" customHeight="1" spans="1:19">
      <c r="A110" s="25" t="s">
        <v>124</v>
      </c>
      <c r="B110" s="25" t="s">
        <v>124</v>
      </c>
      <c r="C110" s="20">
        <v>82</v>
      </c>
      <c r="D110" s="20">
        <v>78</v>
      </c>
      <c r="E110" s="20">
        <v>78</v>
      </c>
      <c r="F110" s="21">
        <v>0.3</v>
      </c>
      <c r="G110" s="22">
        <f t="shared" si="178"/>
        <v>48000</v>
      </c>
      <c r="H110" s="20">
        <f t="shared" si="179"/>
        <v>46800</v>
      </c>
      <c r="I110" s="20">
        <v>46200</v>
      </c>
      <c r="J110" s="20">
        <f t="shared" si="180"/>
        <v>48600</v>
      </c>
      <c r="K110" s="22">
        <v>0</v>
      </c>
      <c r="L110" s="20">
        <f t="shared" si="181"/>
        <v>48600</v>
      </c>
      <c r="M110" s="20">
        <v>46800</v>
      </c>
      <c r="N110" s="22">
        <v>0</v>
      </c>
      <c r="O110" s="20">
        <v>46800</v>
      </c>
      <c r="P110" s="20">
        <f t="shared" ref="P110:R110" si="189">J110-M110</f>
        <v>1800</v>
      </c>
      <c r="Q110" s="20">
        <f t="shared" si="189"/>
        <v>0</v>
      </c>
      <c r="R110" s="20">
        <f t="shared" si="189"/>
        <v>1800</v>
      </c>
      <c r="S110" s="50"/>
    </row>
    <row r="111" ht="40" customHeight="1" spans="1:19">
      <c r="A111" s="25" t="s">
        <v>125</v>
      </c>
      <c r="B111" s="25" t="s">
        <v>125</v>
      </c>
      <c r="C111" s="20">
        <v>118</v>
      </c>
      <c r="D111" s="20">
        <v>96</v>
      </c>
      <c r="E111" s="20">
        <v>95</v>
      </c>
      <c r="F111" s="21">
        <v>0.3</v>
      </c>
      <c r="G111" s="22">
        <f t="shared" si="178"/>
        <v>64200</v>
      </c>
      <c r="H111" s="20">
        <f t="shared" si="179"/>
        <v>57000</v>
      </c>
      <c r="I111" s="20">
        <v>55200</v>
      </c>
      <c r="J111" s="20">
        <f t="shared" si="180"/>
        <v>66000</v>
      </c>
      <c r="K111" s="22">
        <v>0</v>
      </c>
      <c r="L111" s="20">
        <f t="shared" si="181"/>
        <v>66000</v>
      </c>
      <c r="M111" s="20">
        <v>57000</v>
      </c>
      <c r="N111" s="22">
        <v>0</v>
      </c>
      <c r="O111" s="20">
        <v>57000</v>
      </c>
      <c r="P111" s="20">
        <f t="shared" ref="P111:R111" si="190">J111-M111</f>
        <v>9000</v>
      </c>
      <c r="Q111" s="20">
        <f t="shared" si="190"/>
        <v>0</v>
      </c>
      <c r="R111" s="20">
        <f t="shared" si="190"/>
        <v>9000</v>
      </c>
      <c r="S111" s="50"/>
    </row>
    <row r="112" ht="40" customHeight="1" spans="1:19">
      <c r="A112" s="25" t="s">
        <v>126</v>
      </c>
      <c r="B112" s="25" t="s">
        <v>126</v>
      </c>
      <c r="C112" s="20">
        <v>386</v>
      </c>
      <c r="D112" s="20">
        <v>353</v>
      </c>
      <c r="E112" s="20">
        <v>353</v>
      </c>
      <c r="F112" s="21">
        <v>0.3</v>
      </c>
      <c r="G112" s="22">
        <f t="shared" si="178"/>
        <v>221700</v>
      </c>
      <c r="H112" s="20">
        <f t="shared" si="179"/>
        <v>211800</v>
      </c>
      <c r="I112" s="20">
        <v>229200</v>
      </c>
      <c r="J112" s="20">
        <f t="shared" si="180"/>
        <v>204300</v>
      </c>
      <c r="K112" s="22">
        <v>0</v>
      </c>
      <c r="L112" s="20">
        <f t="shared" si="181"/>
        <v>204300</v>
      </c>
      <c r="M112" s="20">
        <v>211800</v>
      </c>
      <c r="N112" s="22">
        <v>0</v>
      </c>
      <c r="O112" s="20">
        <v>211800</v>
      </c>
      <c r="P112" s="20">
        <f t="shared" ref="P112:R112" si="191">J112-M112</f>
        <v>-7500</v>
      </c>
      <c r="Q112" s="20">
        <f t="shared" si="191"/>
        <v>0</v>
      </c>
      <c r="R112" s="20">
        <f t="shared" si="191"/>
        <v>-7500</v>
      </c>
      <c r="S112" s="50"/>
    </row>
    <row r="113" ht="40" customHeight="1" spans="1:19">
      <c r="A113" s="25" t="s">
        <v>127</v>
      </c>
      <c r="B113" s="25" t="s">
        <v>127</v>
      </c>
      <c r="C113" s="20">
        <v>1030</v>
      </c>
      <c r="D113" s="20">
        <v>856</v>
      </c>
      <c r="E113" s="20">
        <v>857</v>
      </c>
      <c r="F113" s="21">
        <v>0.65</v>
      </c>
      <c r="G113" s="22">
        <f t="shared" si="178"/>
        <v>1225900</v>
      </c>
      <c r="H113" s="20">
        <f t="shared" si="179"/>
        <v>1114100</v>
      </c>
      <c r="I113" s="20">
        <v>1346800</v>
      </c>
      <c r="J113" s="20">
        <f t="shared" si="180"/>
        <v>993200</v>
      </c>
      <c r="K113" s="22">
        <v>0</v>
      </c>
      <c r="L113" s="20">
        <f t="shared" si="181"/>
        <v>993200</v>
      </c>
      <c r="M113" s="20">
        <v>1114100</v>
      </c>
      <c r="N113" s="22">
        <v>0</v>
      </c>
      <c r="O113" s="20">
        <v>1114100</v>
      </c>
      <c r="P113" s="20">
        <f t="shared" ref="P113:R113" si="192">J113-M113</f>
        <v>-120900</v>
      </c>
      <c r="Q113" s="20">
        <f t="shared" si="192"/>
        <v>0</v>
      </c>
      <c r="R113" s="20">
        <f t="shared" si="192"/>
        <v>-120900</v>
      </c>
      <c r="S113" s="50"/>
    </row>
    <row r="114" ht="40" customHeight="1" spans="1:19">
      <c r="A114" s="25" t="s">
        <v>128</v>
      </c>
      <c r="B114" s="25" t="s">
        <v>128</v>
      </c>
      <c r="C114" s="20">
        <v>342</v>
      </c>
      <c r="D114" s="20">
        <v>309</v>
      </c>
      <c r="E114" s="20">
        <v>308</v>
      </c>
      <c r="F114" s="21">
        <v>0.65</v>
      </c>
      <c r="G114" s="22">
        <f t="shared" si="178"/>
        <v>423150</v>
      </c>
      <c r="H114" s="20">
        <f t="shared" si="179"/>
        <v>400400</v>
      </c>
      <c r="I114" s="20">
        <v>409500</v>
      </c>
      <c r="J114" s="20">
        <f t="shared" si="180"/>
        <v>414050</v>
      </c>
      <c r="K114" s="22">
        <v>0</v>
      </c>
      <c r="L114" s="20">
        <f t="shared" si="181"/>
        <v>414050</v>
      </c>
      <c r="M114" s="20">
        <v>400400</v>
      </c>
      <c r="N114" s="22">
        <v>0</v>
      </c>
      <c r="O114" s="20">
        <v>400400</v>
      </c>
      <c r="P114" s="20">
        <f t="shared" ref="P114:R114" si="193">J114-M114</f>
        <v>13650</v>
      </c>
      <c r="Q114" s="20">
        <f t="shared" si="193"/>
        <v>0</v>
      </c>
      <c r="R114" s="20">
        <f t="shared" si="193"/>
        <v>13650</v>
      </c>
      <c r="S114" s="50"/>
    </row>
    <row r="115" ht="40" customHeight="1" spans="1:19">
      <c r="A115" s="25" t="s">
        <v>129</v>
      </c>
      <c r="B115" s="25" t="s">
        <v>129</v>
      </c>
      <c r="C115" s="20">
        <v>325</v>
      </c>
      <c r="D115" s="20">
        <v>278</v>
      </c>
      <c r="E115" s="20">
        <v>278</v>
      </c>
      <c r="F115" s="21">
        <v>0.65</v>
      </c>
      <c r="G115" s="22">
        <f t="shared" si="178"/>
        <v>391950</v>
      </c>
      <c r="H115" s="20">
        <f t="shared" si="179"/>
        <v>361400</v>
      </c>
      <c r="I115" s="20">
        <v>425100</v>
      </c>
      <c r="J115" s="20">
        <f t="shared" si="180"/>
        <v>328250</v>
      </c>
      <c r="K115" s="22">
        <v>0</v>
      </c>
      <c r="L115" s="20">
        <f t="shared" si="181"/>
        <v>328250</v>
      </c>
      <c r="M115" s="20">
        <v>361400</v>
      </c>
      <c r="N115" s="22">
        <v>0</v>
      </c>
      <c r="O115" s="20">
        <v>361400</v>
      </c>
      <c r="P115" s="20">
        <f t="shared" ref="P115:R115" si="194">J115-M115</f>
        <v>-33150</v>
      </c>
      <c r="Q115" s="20">
        <f t="shared" si="194"/>
        <v>0</v>
      </c>
      <c r="R115" s="20">
        <f t="shared" si="194"/>
        <v>-33150</v>
      </c>
      <c r="S115" s="50"/>
    </row>
    <row r="116" ht="40" customHeight="1" spans="1:19">
      <c r="A116" s="25" t="s">
        <v>130</v>
      </c>
      <c r="B116" s="25" t="s">
        <v>130</v>
      </c>
      <c r="C116" s="20">
        <v>591</v>
      </c>
      <c r="D116" s="20">
        <v>452</v>
      </c>
      <c r="E116" s="20">
        <v>453</v>
      </c>
      <c r="F116" s="21">
        <v>0.65</v>
      </c>
      <c r="G116" s="22">
        <f t="shared" si="178"/>
        <v>677950</v>
      </c>
      <c r="H116" s="20">
        <f t="shared" si="179"/>
        <v>588900</v>
      </c>
      <c r="I116" s="20">
        <v>707200</v>
      </c>
      <c r="J116" s="20">
        <f t="shared" si="180"/>
        <v>559650</v>
      </c>
      <c r="K116" s="22">
        <v>0</v>
      </c>
      <c r="L116" s="20">
        <f t="shared" si="181"/>
        <v>559650</v>
      </c>
      <c r="M116" s="20">
        <v>588900</v>
      </c>
      <c r="N116" s="22">
        <v>0</v>
      </c>
      <c r="O116" s="20">
        <v>588900</v>
      </c>
      <c r="P116" s="20">
        <f t="shared" ref="P116:R116" si="195">J116-M116</f>
        <v>-29250</v>
      </c>
      <c r="Q116" s="20">
        <f t="shared" si="195"/>
        <v>0</v>
      </c>
      <c r="R116" s="20">
        <f t="shared" si="195"/>
        <v>-29250</v>
      </c>
      <c r="S116" s="50"/>
    </row>
    <row r="117" ht="40" customHeight="1" spans="1:19">
      <c r="A117" s="23" t="s">
        <v>131</v>
      </c>
      <c r="B117" s="23" t="s">
        <v>131</v>
      </c>
      <c r="C117" s="55">
        <f t="shared" ref="C117:E117" si="196">SUM(C118:C122)</f>
        <v>3005</v>
      </c>
      <c r="D117" s="55">
        <f t="shared" si="196"/>
        <v>3099</v>
      </c>
      <c r="E117" s="55">
        <f t="shared" si="196"/>
        <v>3219</v>
      </c>
      <c r="F117" s="55"/>
      <c r="G117" s="55">
        <f t="shared" ref="G117:R117" si="197">SUM(G118:G122)</f>
        <v>5188400</v>
      </c>
      <c r="H117" s="55">
        <f t="shared" si="197"/>
        <v>5472300</v>
      </c>
      <c r="I117" s="55">
        <f t="shared" si="197"/>
        <v>5111900</v>
      </c>
      <c r="J117" s="55">
        <f t="shared" si="197"/>
        <v>5548800</v>
      </c>
      <c r="K117" s="55">
        <f t="shared" si="197"/>
        <v>0</v>
      </c>
      <c r="L117" s="55">
        <f t="shared" si="197"/>
        <v>5548800</v>
      </c>
      <c r="M117" s="55">
        <f t="shared" si="197"/>
        <v>5472300</v>
      </c>
      <c r="N117" s="55">
        <f t="shared" si="197"/>
        <v>0</v>
      </c>
      <c r="O117" s="55">
        <f t="shared" si="197"/>
        <v>5472300</v>
      </c>
      <c r="P117" s="55">
        <f t="shared" si="197"/>
        <v>76500</v>
      </c>
      <c r="Q117" s="55">
        <f t="shared" si="197"/>
        <v>0</v>
      </c>
      <c r="R117" s="55">
        <f t="shared" si="197"/>
        <v>76500</v>
      </c>
      <c r="S117" s="55"/>
    </row>
    <row r="118" ht="40" customHeight="1" spans="1:19">
      <c r="A118" s="25" t="s">
        <v>132</v>
      </c>
      <c r="B118" s="25" t="s">
        <v>132</v>
      </c>
      <c r="C118" s="20">
        <v>1095</v>
      </c>
      <c r="D118" s="20">
        <v>1052</v>
      </c>
      <c r="E118" s="20">
        <v>1056</v>
      </c>
      <c r="F118" s="21">
        <v>0.85</v>
      </c>
      <c r="G118" s="22">
        <f t="shared" ref="G118:G122" si="198">(C118+D118)*1000*F118</f>
        <v>1824950</v>
      </c>
      <c r="H118" s="20">
        <f t="shared" ref="H118:H122" si="199">E118*2000*F118</f>
        <v>1795200</v>
      </c>
      <c r="I118" s="20">
        <v>1859800</v>
      </c>
      <c r="J118" s="20">
        <f t="shared" ref="J118:J122" si="200">ROUND(G118+H118-I118,0)</f>
        <v>1760350</v>
      </c>
      <c r="K118" s="22">
        <v>0</v>
      </c>
      <c r="L118" s="20">
        <f t="shared" ref="L118:L122" si="201">J118-K118</f>
        <v>1760350</v>
      </c>
      <c r="M118" s="20">
        <v>1795200</v>
      </c>
      <c r="N118" s="22">
        <v>0</v>
      </c>
      <c r="O118" s="20">
        <v>1795200</v>
      </c>
      <c r="P118" s="20">
        <f t="shared" ref="P118:R118" si="202">J118-M118</f>
        <v>-34850</v>
      </c>
      <c r="Q118" s="20">
        <f t="shared" si="202"/>
        <v>0</v>
      </c>
      <c r="R118" s="20">
        <f t="shared" si="202"/>
        <v>-34850</v>
      </c>
      <c r="S118" s="50"/>
    </row>
    <row r="119" ht="40" customHeight="1" spans="1:19">
      <c r="A119" s="56" t="s">
        <v>132</v>
      </c>
      <c r="B119" s="56" t="s">
        <v>133</v>
      </c>
      <c r="C119" s="20">
        <v>26</v>
      </c>
      <c r="D119" s="20">
        <v>51</v>
      </c>
      <c r="E119" s="20">
        <v>80</v>
      </c>
      <c r="F119" s="21">
        <v>0.85</v>
      </c>
      <c r="G119" s="22">
        <f t="shared" si="198"/>
        <v>65450</v>
      </c>
      <c r="H119" s="20">
        <f t="shared" si="199"/>
        <v>136000</v>
      </c>
      <c r="I119" s="20">
        <v>45900</v>
      </c>
      <c r="J119" s="20">
        <f t="shared" si="200"/>
        <v>155550</v>
      </c>
      <c r="K119" s="22">
        <v>0</v>
      </c>
      <c r="L119" s="20">
        <f t="shared" si="201"/>
        <v>155550</v>
      </c>
      <c r="M119" s="20">
        <v>136000</v>
      </c>
      <c r="N119" s="22">
        <v>0</v>
      </c>
      <c r="O119" s="20">
        <v>136000</v>
      </c>
      <c r="P119" s="20">
        <f t="shared" ref="P119:R119" si="203">J119-M119</f>
        <v>19550</v>
      </c>
      <c r="Q119" s="20">
        <f t="shared" si="203"/>
        <v>0</v>
      </c>
      <c r="R119" s="20">
        <f t="shared" si="203"/>
        <v>19550</v>
      </c>
      <c r="S119" s="50"/>
    </row>
    <row r="120" ht="40" customHeight="1" spans="1:19">
      <c r="A120" s="56" t="s">
        <v>134</v>
      </c>
      <c r="B120" s="56" t="s">
        <v>134</v>
      </c>
      <c r="C120" s="20">
        <v>0</v>
      </c>
      <c r="D120" s="20">
        <v>17</v>
      </c>
      <c r="E120" s="20">
        <v>104</v>
      </c>
      <c r="F120" s="21">
        <v>0.85</v>
      </c>
      <c r="G120" s="22">
        <f t="shared" si="198"/>
        <v>14450</v>
      </c>
      <c r="H120" s="20">
        <f t="shared" si="199"/>
        <v>176800</v>
      </c>
      <c r="I120" s="20"/>
      <c r="J120" s="20">
        <f t="shared" si="200"/>
        <v>191250</v>
      </c>
      <c r="K120" s="22">
        <v>0</v>
      </c>
      <c r="L120" s="20">
        <f t="shared" si="201"/>
        <v>191250</v>
      </c>
      <c r="M120" s="20">
        <v>176800</v>
      </c>
      <c r="N120" s="22">
        <v>0</v>
      </c>
      <c r="O120" s="20">
        <v>176800</v>
      </c>
      <c r="P120" s="20">
        <f t="shared" ref="P120:R120" si="204">J120-M120</f>
        <v>14450</v>
      </c>
      <c r="Q120" s="20">
        <f t="shared" si="204"/>
        <v>0</v>
      </c>
      <c r="R120" s="20">
        <f t="shared" si="204"/>
        <v>14450</v>
      </c>
      <c r="S120" s="50"/>
    </row>
    <row r="121" ht="40" customHeight="1" spans="1:19">
      <c r="A121" s="25" t="s">
        <v>135</v>
      </c>
      <c r="B121" s="25" t="s">
        <v>135</v>
      </c>
      <c r="C121" s="20">
        <v>754</v>
      </c>
      <c r="D121" s="20">
        <v>849</v>
      </c>
      <c r="E121" s="20">
        <v>849</v>
      </c>
      <c r="F121" s="21">
        <v>0.85</v>
      </c>
      <c r="G121" s="22">
        <f t="shared" si="198"/>
        <v>1362550</v>
      </c>
      <c r="H121" s="20">
        <f t="shared" si="199"/>
        <v>1443300</v>
      </c>
      <c r="I121" s="20">
        <v>1286900</v>
      </c>
      <c r="J121" s="20">
        <f t="shared" si="200"/>
        <v>1518950</v>
      </c>
      <c r="K121" s="22">
        <v>0</v>
      </c>
      <c r="L121" s="20">
        <f t="shared" si="201"/>
        <v>1518950</v>
      </c>
      <c r="M121" s="20">
        <v>1443300</v>
      </c>
      <c r="N121" s="22">
        <v>0</v>
      </c>
      <c r="O121" s="20">
        <v>1443300</v>
      </c>
      <c r="P121" s="20">
        <f t="shared" ref="P121:R121" si="205">J121-M121</f>
        <v>75650</v>
      </c>
      <c r="Q121" s="20">
        <f t="shared" si="205"/>
        <v>0</v>
      </c>
      <c r="R121" s="20">
        <f t="shared" si="205"/>
        <v>75650</v>
      </c>
      <c r="S121" s="50"/>
    </row>
    <row r="122" ht="40" customHeight="1" spans="1:19">
      <c r="A122" s="28" t="s">
        <v>136</v>
      </c>
      <c r="B122" s="28" t="s">
        <v>136</v>
      </c>
      <c r="C122" s="20">
        <v>1130</v>
      </c>
      <c r="D122" s="20">
        <v>1130</v>
      </c>
      <c r="E122" s="20">
        <v>1130</v>
      </c>
      <c r="F122" s="29">
        <v>0.85</v>
      </c>
      <c r="G122" s="22">
        <f t="shared" si="198"/>
        <v>1921000</v>
      </c>
      <c r="H122" s="20">
        <f t="shared" si="199"/>
        <v>1921000</v>
      </c>
      <c r="I122" s="20">
        <v>1919300</v>
      </c>
      <c r="J122" s="20">
        <f t="shared" si="200"/>
        <v>1922700</v>
      </c>
      <c r="K122" s="22">
        <v>0</v>
      </c>
      <c r="L122" s="20">
        <f t="shared" si="201"/>
        <v>1922700</v>
      </c>
      <c r="M122" s="20">
        <v>1921000</v>
      </c>
      <c r="N122" s="22">
        <v>0</v>
      </c>
      <c r="O122" s="20">
        <v>1921000</v>
      </c>
      <c r="P122" s="20">
        <f t="shared" ref="P122:R122" si="206">J122-M122</f>
        <v>1700</v>
      </c>
      <c r="Q122" s="20">
        <f t="shared" si="206"/>
        <v>0</v>
      </c>
      <c r="R122" s="20">
        <f t="shared" si="206"/>
        <v>1700</v>
      </c>
      <c r="S122" s="52"/>
    </row>
    <row r="123" ht="40" customHeight="1" spans="1:19">
      <c r="A123" s="23" t="s">
        <v>137</v>
      </c>
      <c r="B123" s="23" t="s">
        <v>137</v>
      </c>
      <c r="C123" s="27">
        <f t="shared" ref="C123:E123" si="207">C124</f>
        <v>2963</v>
      </c>
      <c r="D123" s="27">
        <f t="shared" si="207"/>
        <v>3071</v>
      </c>
      <c r="E123" s="27">
        <f t="shared" si="207"/>
        <v>3071</v>
      </c>
      <c r="F123" s="27"/>
      <c r="G123" s="27">
        <f t="shared" ref="G123:R123" si="208">G124</f>
        <v>5128900</v>
      </c>
      <c r="H123" s="27">
        <f t="shared" si="208"/>
        <v>5220700</v>
      </c>
      <c r="I123" s="27">
        <f t="shared" si="208"/>
        <v>5004800</v>
      </c>
      <c r="J123" s="27">
        <f t="shared" si="208"/>
        <v>5344800</v>
      </c>
      <c r="K123" s="27">
        <f t="shared" si="208"/>
        <v>0</v>
      </c>
      <c r="L123" s="27">
        <f t="shared" si="208"/>
        <v>5344800</v>
      </c>
      <c r="M123" s="27">
        <f t="shared" si="208"/>
        <v>5220700</v>
      </c>
      <c r="N123" s="27">
        <f t="shared" si="208"/>
        <v>0</v>
      </c>
      <c r="O123" s="27">
        <f t="shared" si="208"/>
        <v>5220700</v>
      </c>
      <c r="P123" s="27">
        <f t="shared" si="208"/>
        <v>124100</v>
      </c>
      <c r="Q123" s="27">
        <f t="shared" si="208"/>
        <v>0</v>
      </c>
      <c r="R123" s="27">
        <f t="shared" si="208"/>
        <v>124100</v>
      </c>
      <c r="S123" s="27"/>
    </row>
    <row r="124" ht="40" customHeight="1" spans="1:19">
      <c r="A124" s="25" t="s">
        <v>137</v>
      </c>
      <c r="B124" s="25" t="s">
        <v>137</v>
      </c>
      <c r="C124" s="20">
        <v>2963</v>
      </c>
      <c r="D124" s="20">
        <v>3071</v>
      </c>
      <c r="E124" s="20">
        <v>3071</v>
      </c>
      <c r="F124" s="21">
        <v>0.85</v>
      </c>
      <c r="G124" s="22">
        <f t="shared" ref="G124:G133" si="209">(C124+D124)*1000*F124</f>
        <v>5128900</v>
      </c>
      <c r="H124" s="20">
        <f t="shared" ref="H124:H133" si="210">E124*2000*F124</f>
        <v>5220700</v>
      </c>
      <c r="I124" s="20">
        <v>5004800</v>
      </c>
      <c r="J124" s="20">
        <f t="shared" ref="J124:J133" si="211">ROUND(G124+H124-I124,0)</f>
        <v>5344800</v>
      </c>
      <c r="K124" s="22">
        <v>0</v>
      </c>
      <c r="L124" s="20">
        <f t="shared" ref="L124:L133" si="212">J124-K124</f>
        <v>5344800</v>
      </c>
      <c r="M124" s="20">
        <v>5220700</v>
      </c>
      <c r="N124" s="22">
        <v>0</v>
      </c>
      <c r="O124" s="20">
        <v>5220700</v>
      </c>
      <c r="P124" s="20">
        <f t="shared" ref="P124:R124" si="213">J124-M124</f>
        <v>124100</v>
      </c>
      <c r="Q124" s="20">
        <f t="shared" si="213"/>
        <v>0</v>
      </c>
      <c r="R124" s="20">
        <f t="shared" si="213"/>
        <v>124100</v>
      </c>
      <c r="S124" s="50"/>
    </row>
    <row r="125" ht="40" customHeight="1" spans="1:19">
      <c r="A125" s="23" t="s">
        <v>138</v>
      </c>
      <c r="B125" s="23" t="s">
        <v>138</v>
      </c>
      <c r="C125" s="24">
        <f t="shared" ref="C125:E125" si="214">SUM(C126:C133)</f>
        <v>8884</v>
      </c>
      <c r="D125" s="24">
        <f t="shared" si="214"/>
        <v>8055</v>
      </c>
      <c r="E125" s="24">
        <f t="shared" si="214"/>
        <v>8590</v>
      </c>
      <c r="F125" s="24"/>
      <c r="G125" s="24">
        <f t="shared" ref="G125:R125" si="215">SUM(G126:G133)</f>
        <v>14398150</v>
      </c>
      <c r="H125" s="24">
        <f t="shared" si="215"/>
        <v>14603000</v>
      </c>
      <c r="I125" s="24">
        <f t="shared" si="215"/>
        <v>14907300</v>
      </c>
      <c r="J125" s="24">
        <f t="shared" si="215"/>
        <v>14093850</v>
      </c>
      <c r="K125" s="24">
        <f t="shared" si="215"/>
        <v>0</v>
      </c>
      <c r="L125" s="24">
        <f t="shared" si="215"/>
        <v>14093850</v>
      </c>
      <c r="M125" s="24">
        <f t="shared" si="215"/>
        <v>14603000</v>
      </c>
      <c r="N125" s="24">
        <f t="shared" si="215"/>
        <v>0</v>
      </c>
      <c r="O125" s="24">
        <f t="shared" si="215"/>
        <v>14603000</v>
      </c>
      <c r="P125" s="24">
        <f t="shared" si="215"/>
        <v>-509150</v>
      </c>
      <c r="Q125" s="24">
        <f t="shared" si="215"/>
        <v>0</v>
      </c>
      <c r="R125" s="24">
        <f t="shared" si="215"/>
        <v>-509150</v>
      </c>
      <c r="S125" s="24"/>
    </row>
    <row r="126" ht="40" customHeight="1" spans="1:19">
      <c r="A126" s="25" t="s">
        <v>139</v>
      </c>
      <c r="B126" s="25" t="s">
        <v>139</v>
      </c>
      <c r="C126" s="20">
        <v>2928</v>
      </c>
      <c r="D126" s="20">
        <v>2691</v>
      </c>
      <c r="E126" s="20">
        <v>2832</v>
      </c>
      <c r="F126" s="21">
        <v>0.85</v>
      </c>
      <c r="G126" s="22">
        <f t="shared" si="209"/>
        <v>4776150</v>
      </c>
      <c r="H126" s="20">
        <f t="shared" si="210"/>
        <v>4814400</v>
      </c>
      <c r="I126" s="20">
        <v>5037100</v>
      </c>
      <c r="J126" s="20">
        <f t="shared" si="211"/>
        <v>4553450</v>
      </c>
      <c r="K126" s="22">
        <v>0</v>
      </c>
      <c r="L126" s="20">
        <f t="shared" si="212"/>
        <v>4553450</v>
      </c>
      <c r="M126" s="20">
        <v>4814400</v>
      </c>
      <c r="N126" s="22">
        <v>0</v>
      </c>
      <c r="O126" s="20">
        <v>4814400</v>
      </c>
      <c r="P126" s="20">
        <f t="shared" ref="P126:R126" si="216">J126-M126</f>
        <v>-260950</v>
      </c>
      <c r="Q126" s="20">
        <f t="shared" si="216"/>
        <v>0</v>
      </c>
      <c r="R126" s="20">
        <f t="shared" si="216"/>
        <v>-260950</v>
      </c>
      <c r="S126" s="50"/>
    </row>
    <row r="127" ht="40" customHeight="1" spans="1:19">
      <c r="A127" s="25" t="s">
        <v>139</v>
      </c>
      <c r="B127" s="53" t="s">
        <v>140</v>
      </c>
      <c r="C127" s="20">
        <v>284</v>
      </c>
      <c r="D127" s="20">
        <v>223</v>
      </c>
      <c r="E127" s="20">
        <v>265</v>
      </c>
      <c r="F127" s="21">
        <v>0.85</v>
      </c>
      <c r="G127" s="22">
        <f t="shared" si="209"/>
        <v>430950</v>
      </c>
      <c r="H127" s="20">
        <f t="shared" si="210"/>
        <v>450500</v>
      </c>
      <c r="I127" s="20">
        <v>455600</v>
      </c>
      <c r="J127" s="20">
        <f t="shared" si="211"/>
        <v>425850</v>
      </c>
      <c r="K127" s="22">
        <v>0</v>
      </c>
      <c r="L127" s="20">
        <f t="shared" si="212"/>
        <v>425850</v>
      </c>
      <c r="M127" s="20">
        <v>450500</v>
      </c>
      <c r="N127" s="22">
        <v>0</v>
      </c>
      <c r="O127" s="20">
        <v>450500</v>
      </c>
      <c r="P127" s="20">
        <f t="shared" ref="P127:R127" si="217">J127-M127</f>
        <v>-24650</v>
      </c>
      <c r="Q127" s="20">
        <f t="shared" si="217"/>
        <v>0</v>
      </c>
      <c r="R127" s="20">
        <f t="shared" si="217"/>
        <v>-24650</v>
      </c>
      <c r="S127" s="50"/>
    </row>
    <row r="128" ht="40" customHeight="1" spans="1:19">
      <c r="A128" s="25" t="s">
        <v>141</v>
      </c>
      <c r="B128" s="25" t="s">
        <v>141</v>
      </c>
      <c r="C128" s="20">
        <v>265</v>
      </c>
      <c r="D128" s="20">
        <v>151</v>
      </c>
      <c r="E128" s="20">
        <v>155</v>
      </c>
      <c r="F128" s="21">
        <v>0.85</v>
      </c>
      <c r="G128" s="22">
        <f t="shared" si="209"/>
        <v>353600</v>
      </c>
      <c r="H128" s="20">
        <f t="shared" si="210"/>
        <v>263500</v>
      </c>
      <c r="I128" s="20">
        <v>455600</v>
      </c>
      <c r="J128" s="20">
        <f t="shared" si="211"/>
        <v>161500</v>
      </c>
      <c r="K128" s="22">
        <v>0</v>
      </c>
      <c r="L128" s="20">
        <f t="shared" si="212"/>
        <v>161500</v>
      </c>
      <c r="M128" s="20">
        <v>263500</v>
      </c>
      <c r="N128" s="22">
        <v>0</v>
      </c>
      <c r="O128" s="20">
        <v>263500</v>
      </c>
      <c r="P128" s="20">
        <f t="shared" ref="P128:R128" si="218">J128-M128</f>
        <v>-102000</v>
      </c>
      <c r="Q128" s="20">
        <f t="shared" si="218"/>
        <v>0</v>
      </c>
      <c r="R128" s="20">
        <f t="shared" si="218"/>
        <v>-102000</v>
      </c>
      <c r="S128" s="50"/>
    </row>
    <row r="129" ht="40" customHeight="1" spans="1:19">
      <c r="A129" s="28" t="s">
        <v>142</v>
      </c>
      <c r="B129" s="28" t="s">
        <v>142</v>
      </c>
      <c r="C129" s="20">
        <v>819</v>
      </c>
      <c r="D129" s="20">
        <v>575</v>
      </c>
      <c r="E129" s="20">
        <v>722</v>
      </c>
      <c r="F129" s="29">
        <v>0.85</v>
      </c>
      <c r="G129" s="22">
        <f t="shared" si="209"/>
        <v>1184900</v>
      </c>
      <c r="H129" s="20">
        <f t="shared" si="210"/>
        <v>1227400</v>
      </c>
      <c r="I129" s="20">
        <v>1439900</v>
      </c>
      <c r="J129" s="20">
        <f t="shared" si="211"/>
        <v>972400</v>
      </c>
      <c r="K129" s="22">
        <v>0</v>
      </c>
      <c r="L129" s="20">
        <f t="shared" si="212"/>
        <v>972400</v>
      </c>
      <c r="M129" s="20">
        <v>1227400</v>
      </c>
      <c r="N129" s="22">
        <v>0</v>
      </c>
      <c r="O129" s="20">
        <v>1227400</v>
      </c>
      <c r="P129" s="20">
        <f t="shared" ref="P129:R129" si="219">J129-M129</f>
        <v>-255000</v>
      </c>
      <c r="Q129" s="20">
        <f t="shared" si="219"/>
        <v>0</v>
      </c>
      <c r="R129" s="20">
        <f t="shared" si="219"/>
        <v>-255000</v>
      </c>
      <c r="S129" s="52"/>
    </row>
    <row r="130" ht="40" customHeight="1" spans="1:19">
      <c r="A130" s="28" t="s">
        <v>143</v>
      </c>
      <c r="B130" s="28" t="s">
        <v>143</v>
      </c>
      <c r="C130" s="20">
        <v>494</v>
      </c>
      <c r="D130" s="20">
        <v>385</v>
      </c>
      <c r="E130" s="20">
        <v>500</v>
      </c>
      <c r="F130" s="29">
        <v>0.85</v>
      </c>
      <c r="G130" s="22">
        <f t="shared" si="209"/>
        <v>747150</v>
      </c>
      <c r="H130" s="20">
        <f t="shared" si="210"/>
        <v>850000</v>
      </c>
      <c r="I130" s="20">
        <v>839800</v>
      </c>
      <c r="J130" s="20">
        <f t="shared" si="211"/>
        <v>757350</v>
      </c>
      <c r="K130" s="22">
        <v>0</v>
      </c>
      <c r="L130" s="20">
        <f t="shared" si="212"/>
        <v>757350</v>
      </c>
      <c r="M130" s="20">
        <v>850000</v>
      </c>
      <c r="N130" s="22">
        <v>0</v>
      </c>
      <c r="O130" s="20">
        <v>850000</v>
      </c>
      <c r="P130" s="20">
        <f t="shared" ref="P130:R130" si="220">J130-M130</f>
        <v>-92650</v>
      </c>
      <c r="Q130" s="20">
        <f t="shared" si="220"/>
        <v>0</v>
      </c>
      <c r="R130" s="20">
        <f t="shared" si="220"/>
        <v>-92650</v>
      </c>
      <c r="S130" s="52"/>
    </row>
    <row r="131" ht="40" customHeight="1" spans="1:19">
      <c r="A131" s="28" t="s">
        <v>144</v>
      </c>
      <c r="B131" s="28" t="s">
        <v>144</v>
      </c>
      <c r="C131" s="20">
        <v>251</v>
      </c>
      <c r="D131" s="20">
        <v>224</v>
      </c>
      <c r="E131" s="20">
        <v>251</v>
      </c>
      <c r="F131" s="29">
        <v>0.85</v>
      </c>
      <c r="G131" s="22">
        <f t="shared" si="209"/>
        <v>403750</v>
      </c>
      <c r="H131" s="20">
        <f t="shared" si="210"/>
        <v>426700</v>
      </c>
      <c r="I131" s="20">
        <v>409700</v>
      </c>
      <c r="J131" s="20">
        <f t="shared" si="211"/>
        <v>420750</v>
      </c>
      <c r="K131" s="22">
        <v>0</v>
      </c>
      <c r="L131" s="20">
        <f t="shared" si="212"/>
        <v>420750</v>
      </c>
      <c r="M131" s="20">
        <v>426700</v>
      </c>
      <c r="N131" s="22">
        <v>0</v>
      </c>
      <c r="O131" s="20">
        <v>426700</v>
      </c>
      <c r="P131" s="20">
        <f t="shared" ref="P131:R131" si="221">J131-M131</f>
        <v>-5950</v>
      </c>
      <c r="Q131" s="20">
        <f t="shared" si="221"/>
        <v>0</v>
      </c>
      <c r="R131" s="20">
        <f t="shared" si="221"/>
        <v>-5950</v>
      </c>
      <c r="S131" s="52"/>
    </row>
    <row r="132" ht="40" customHeight="1" spans="1:19">
      <c r="A132" s="28" t="s">
        <v>145</v>
      </c>
      <c r="B132" s="28" t="s">
        <v>145</v>
      </c>
      <c r="C132" s="20">
        <v>2294</v>
      </c>
      <c r="D132" s="20">
        <v>2295</v>
      </c>
      <c r="E132" s="20">
        <v>2295</v>
      </c>
      <c r="F132" s="29">
        <v>0.85</v>
      </c>
      <c r="G132" s="22">
        <f t="shared" si="209"/>
        <v>3900650</v>
      </c>
      <c r="H132" s="20">
        <f t="shared" si="210"/>
        <v>3901500</v>
      </c>
      <c r="I132" s="20">
        <v>3901500</v>
      </c>
      <c r="J132" s="20">
        <f t="shared" si="211"/>
        <v>3900650</v>
      </c>
      <c r="K132" s="22">
        <v>0</v>
      </c>
      <c r="L132" s="20">
        <f t="shared" si="212"/>
        <v>3900650</v>
      </c>
      <c r="M132" s="20">
        <v>3901500</v>
      </c>
      <c r="N132" s="22">
        <v>0</v>
      </c>
      <c r="O132" s="20">
        <v>3901500</v>
      </c>
      <c r="P132" s="20">
        <f t="shared" ref="P132:R132" si="222">J132-M132</f>
        <v>-850</v>
      </c>
      <c r="Q132" s="20">
        <f t="shared" si="222"/>
        <v>0</v>
      </c>
      <c r="R132" s="20">
        <f t="shared" si="222"/>
        <v>-850</v>
      </c>
      <c r="S132" s="52"/>
    </row>
    <row r="133" ht="40" customHeight="1" spans="1:19">
      <c r="A133" s="28" t="s">
        <v>146</v>
      </c>
      <c r="B133" s="28" t="s">
        <v>146</v>
      </c>
      <c r="C133" s="20">
        <v>1549</v>
      </c>
      <c r="D133" s="20">
        <v>1511</v>
      </c>
      <c r="E133" s="20">
        <v>1570</v>
      </c>
      <c r="F133" s="29">
        <v>0.85</v>
      </c>
      <c r="G133" s="22">
        <f t="shared" si="209"/>
        <v>2601000</v>
      </c>
      <c r="H133" s="20">
        <f t="shared" si="210"/>
        <v>2669000</v>
      </c>
      <c r="I133" s="20">
        <v>2368100</v>
      </c>
      <c r="J133" s="20">
        <f t="shared" si="211"/>
        <v>2901900</v>
      </c>
      <c r="K133" s="22">
        <v>0</v>
      </c>
      <c r="L133" s="20">
        <f t="shared" si="212"/>
        <v>2901900</v>
      </c>
      <c r="M133" s="20">
        <v>2669000</v>
      </c>
      <c r="N133" s="22">
        <v>0</v>
      </c>
      <c r="O133" s="20">
        <v>2669000</v>
      </c>
      <c r="P133" s="20">
        <f t="shared" ref="P133:R133" si="223">J133-M133</f>
        <v>232900</v>
      </c>
      <c r="Q133" s="20">
        <f t="shared" si="223"/>
        <v>0</v>
      </c>
      <c r="R133" s="20">
        <f t="shared" si="223"/>
        <v>232900</v>
      </c>
      <c r="S133" s="52"/>
    </row>
    <row r="134" ht="40" customHeight="1" spans="1:19">
      <c r="A134" s="26" t="s">
        <v>147</v>
      </c>
      <c r="B134" s="26" t="s">
        <v>147</v>
      </c>
      <c r="C134" s="24">
        <f t="shared" ref="C134:E134" si="224">C135</f>
        <v>4285</v>
      </c>
      <c r="D134" s="24">
        <f t="shared" si="224"/>
        <v>3943</v>
      </c>
      <c r="E134" s="24">
        <f t="shared" si="224"/>
        <v>4100</v>
      </c>
      <c r="F134" s="24"/>
      <c r="G134" s="24">
        <f t="shared" ref="G134:R134" si="225">G135</f>
        <v>6993800</v>
      </c>
      <c r="H134" s="24">
        <f t="shared" si="225"/>
        <v>6970000</v>
      </c>
      <c r="I134" s="24">
        <f t="shared" si="225"/>
        <v>7301500</v>
      </c>
      <c r="J134" s="24">
        <f t="shared" si="225"/>
        <v>6662300</v>
      </c>
      <c r="K134" s="24">
        <f t="shared" si="225"/>
        <v>6662300</v>
      </c>
      <c r="L134" s="24">
        <f t="shared" si="225"/>
        <v>0</v>
      </c>
      <c r="M134" s="24">
        <f t="shared" si="225"/>
        <v>6970000</v>
      </c>
      <c r="N134" s="24">
        <f t="shared" si="225"/>
        <v>6970000</v>
      </c>
      <c r="O134" s="24">
        <f t="shared" si="225"/>
        <v>0</v>
      </c>
      <c r="P134" s="24">
        <f t="shared" si="225"/>
        <v>-307700</v>
      </c>
      <c r="Q134" s="24">
        <f t="shared" si="225"/>
        <v>-307700</v>
      </c>
      <c r="R134" s="24">
        <f t="shared" si="225"/>
        <v>0</v>
      </c>
      <c r="S134" s="24"/>
    </row>
    <row r="135" ht="40" customHeight="1" spans="1:19">
      <c r="A135" s="28" t="s">
        <v>147</v>
      </c>
      <c r="B135" s="28" t="s">
        <v>147</v>
      </c>
      <c r="C135" s="20">
        <v>4285</v>
      </c>
      <c r="D135" s="20">
        <v>3943</v>
      </c>
      <c r="E135" s="20">
        <v>4100</v>
      </c>
      <c r="F135" s="29">
        <v>0.85</v>
      </c>
      <c r="G135" s="22">
        <f t="shared" ref="G135:G139" si="226">(C135+D135)*1000*F135</f>
        <v>6993800</v>
      </c>
      <c r="H135" s="20">
        <f t="shared" ref="H135:H139" si="227">E135*2000*F135</f>
        <v>6970000</v>
      </c>
      <c r="I135" s="20">
        <v>7301500</v>
      </c>
      <c r="J135" s="20">
        <f t="shared" ref="J135:J139" si="228">ROUND(G135+H135-I135,0)</f>
        <v>6662300</v>
      </c>
      <c r="K135" s="22">
        <v>6662300</v>
      </c>
      <c r="L135" s="20">
        <f t="shared" ref="L135:L139" si="229">J135-K135</f>
        <v>0</v>
      </c>
      <c r="M135" s="20">
        <v>6970000</v>
      </c>
      <c r="N135" s="22">
        <v>6970000</v>
      </c>
      <c r="O135" s="20">
        <v>0</v>
      </c>
      <c r="P135" s="20">
        <f t="shared" ref="P135:R135" si="230">J135-M135</f>
        <v>-307700</v>
      </c>
      <c r="Q135" s="20">
        <f t="shared" si="230"/>
        <v>-307700</v>
      </c>
      <c r="R135" s="20">
        <f t="shared" si="230"/>
        <v>0</v>
      </c>
      <c r="S135" s="52"/>
    </row>
    <row r="136" ht="40" customHeight="1" spans="1:19">
      <c r="A136" s="26" t="s">
        <v>148</v>
      </c>
      <c r="B136" s="26" t="s">
        <v>148</v>
      </c>
      <c r="C136" s="24">
        <f t="shared" ref="C136:E136" si="231">C137</f>
        <v>3466</v>
      </c>
      <c r="D136" s="24">
        <f t="shared" si="231"/>
        <v>3034</v>
      </c>
      <c r="E136" s="24">
        <f t="shared" si="231"/>
        <v>3050</v>
      </c>
      <c r="F136" s="24"/>
      <c r="G136" s="24">
        <f t="shared" ref="G136:R136" si="232">G137</f>
        <v>5525000</v>
      </c>
      <c r="H136" s="24">
        <f t="shared" si="232"/>
        <v>5185000</v>
      </c>
      <c r="I136" s="24">
        <f t="shared" si="232"/>
        <v>5892200</v>
      </c>
      <c r="J136" s="24">
        <f t="shared" si="232"/>
        <v>4817800</v>
      </c>
      <c r="K136" s="24">
        <f t="shared" si="232"/>
        <v>4817800</v>
      </c>
      <c r="L136" s="24">
        <f t="shared" si="232"/>
        <v>0</v>
      </c>
      <c r="M136" s="24">
        <f t="shared" si="232"/>
        <v>5185000</v>
      </c>
      <c r="N136" s="24">
        <f t="shared" si="232"/>
        <v>5185000</v>
      </c>
      <c r="O136" s="24">
        <f t="shared" si="232"/>
        <v>0</v>
      </c>
      <c r="P136" s="24">
        <f t="shared" si="232"/>
        <v>-367200</v>
      </c>
      <c r="Q136" s="24">
        <f t="shared" si="232"/>
        <v>-367200</v>
      </c>
      <c r="R136" s="24">
        <f t="shared" si="232"/>
        <v>0</v>
      </c>
      <c r="S136" s="24"/>
    </row>
    <row r="137" ht="40" customHeight="1" spans="1:19">
      <c r="A137" s="28" t="s">
        <v>148</v>
      </c>
      <c r="B137" s="28" t="s">
        <v>148</v>
      </c>
      <c r="C137" s="20">
        <v>3466</v>
      </c>
      <c r="D137" s="20">
        <v>3034</v>
      </c>
      <c r="E137" s="20">
        <v>3050</v>
      </c>
      <c r="F137" s="29">
        <v>0.85</v>
      </c>
      <c r="G137" s="22">
        <f t="shared" si="226"/>
        <v>5525000</v>
      </c>
      <c r="H137" s="20">
        <f t="shared" si="227"/>
        <v>5185000</v>
      </c>
      <c r="I137" s="20">
        <v>5892200</v>
      </c>
      <c r="J137" s="20">
        <f t="shared" si="228"/>
        <v>4817800</v>
      </c>
      <c r="K137" s="22">
        <v>4817800</v>
      </c>
      <c r="L137" s="20">
        <f t="shared" si="229"/>
        <v>0</v>
      </c>
      <c r="M137" s="20">
        <v>5185000</v>
      </c>
      <c r="N137" s="22">
        <v>5185000</v>
      </c>
      <c r="O137" s="20">
        <v>0</v>
      </c>
      <c r="P137" s="20">
        <f t="shared" ref="P137:R137" si="233">J137-M137</f>
        <v>-367200</v>
      </c>
      <c r="Q137" s="20">
        <f t="shared" si="233"/>
        <v>-367200</v>
      </c>
      <c r="R137" s="20">
        <f t="shared" si="233"/>
        <v>0</v>
      </c>
      <c r="S137" s="52"/>
    </row>
    <row r="138" ht="40" customHeight="1" spans="1:19">
      <c r="A138" s="23" t="s">
        <v>149</v>
      </c>
      <c r="B138" s="23" t="s">
        <v>149</v>
      </c>
      <c r="C138" s="27">
        <f t="shared" ref="C138:E138" si="234">C139</f>
        <v>2176</v>
      </c>
      <c r="D138" s="27">
        <f t="shared" si="234"/>
        <v>2284</v>
      </c>
      <c r="E138" s="27">
        <f t="shared" si="234"/>
        <v>2320</v>
      </c>
      <c r="F138" s="27"/>
      <c r="G138" s="27">
        <f t="shared" ref="G138:R138" si="235">G139</f>
        <v>3791000</v>
      </c>
      <c r="H138" s="27">
        <f t="shared" si="235"/>
        <v>3944000</v>
      </c>
      <c r="I138" s="27">
        <f t="shared" si="235"/>
        <v>3493500</v>
      </c>
      <c r="J138" s="27">
        <f t="shared" si="235"/>
        <v>4241500</v>
      </c>
      <c r="K138" s="27">
        <f t="shared" si="235"/>
        <v>0</v>
      </c>
      <c r="L138" s="27">
        <f t="shared" si="235"/>
        <v>4241500</v>
      </c>
      <c r="M138" s="27">
        <f t="shared" si="235"/>
        <v>3944000</v>
      </c>
      <c r="N138" s="27">
        <f t="shared" si="235"/>
        <v>0</v>
      </c>
      <c r="O138" s="27">
        <f t="shared" si="235"/>
        <v>3944000</v>
      </c>
      <c r="P138" s="27">
        <f t="shared" si="235"/>
        <v>297500</v>
      </c>
      <c r="Q138" s="27">
        <f t="shared" si="235"/>
        <v>0</v>
      </c>
      <c r="R138" s="27">
        <f t="shared" si="235"/>
        <v>297500</v>
      </c>
      <c r="S138" s="27"/>
    </row>
    <row r="139" ht="40" customHeight="1" spans="1:19">
      <c r="A139" s="25" t="s">
        <v>149</v>
      </c>
      <c r="B139" s="25" t="s">
        <v>149</v>
      </c>
      <c r="C139" s="20">
        <v>2176</v>
      </c>
      <c r="D139" s="20">
        <v>2284</v>
      </c>
      <c r="E139" s="20">
        <v>2320</v>
      </c>
      <c r="F139" s="21">
        <v>0.85</v>
      </c>
      <c r="G139" s="22">
        <f t="shared" si="226"/>
        <v>3791000</v>
      </c>
      <c r="H139" s="20">
        <f t="shared" si="227"/>
        <v>3944000</v>
      </c>
      <c r="I139" s="20">
        <v>3493500</v>
      </c>
      <c r="J139" s="20">
        <f t="shared" si="228"/>
        <v>4241500</v>
      </c>
      <c r="K139" s="22">
        <v>0</v>
      </c>
      <c r="L139" s="20">
        <f t="shared" si="229"/>
        <v>4241500</v>
      </c>
      <c r="M139" s="20">
        <v>3944000</v>
      </c>
      <c r="N139" s="22">
        <v>0</v>
      </c>
      <c r="O139" s="20">
        <v>3944000</v>
      </c>
      <c r="P139" s="20">
        <f t="shared" ref="P139:R139" si="236">J139-M139</f>
        <v>297500</v>
      </c>
      <c r="Q139" s="20">
        <f t="shared" si="236"/>
        <v>0</v>
      </c>
      <c r="R139" s="20">
        <f t="shared" si="236"/>
        <v>297500</v>
      </c>
      <c r="S139" s="50"/>
    </row>
    <row r="140" ht="40" customHeight="1" spans="1:19">
      <c r="A140" s="23" t="s">
        <v>150</v>
      </c>
      <c r="B140" s="23" t="s">
        <v>150</v>
      </c>
      <c r="C140" s="24">
        <f t="shared" ref="C140:E140" si="237">SUM(C141:C146)</f>
        <v>11311</v>
      </c>
      <c r="D140" s="24">
        <f t="shared" si="237"/>
        <v>10025</v>
      </c>
      <c r="E140" s="24">
        <f t="shared" si="237"/>
        <v>10082</v>
      </c>
      <c r="F140" s="24"/>
      <c r="G140" s="24">
        <f t="shared" ref="G140:R140" si="238">SUM(G141:G146)</f>
        <v>18135600</v>
      </c>
      <c r="H140" s="24">
        <f t="shared" si="238"/>
        <v>17139400</v>
      </c>
      <c r="I140" s="24">
        <f t="shared" si="238"/>
        <v>18200200</v>
      </c>
      <c r="J140" s="24">
        <f t="shared" si="238"/>
        <v>17074800</v>
      </c>
      <c r="K140" s="24">
        <f t="shared" si="238"/>
        <v>12181350</v>
      </c>
      <c r="L140" s="24">
        <f t="shared" si="238"/>
        <v>4893450</v>
      </c>
      <c r="M140" s="24">
        <f t="shared" si="238"/>
        <v>17139400</v>
      </c>
      <c r="N140" s="24">
        <f t="shared" si="238"/>
        <v>12277400</v>
      </c>
      <c r="O140" s="24">
        <f t="shared" si="238"/>
        <v>4862000</v>
      </c>
      <c r="P140" s="24">
        <f t="shared" si="238"/>
        <v>-64600</v>
      </c>
      <c r="Q140" s="24">
        <f t="shared" si="238"/>
        <v>-96050</v>
      </c>
      <c r="R140" s="24">
        <f t="shared" si="238"/>
        <v>31450</v>
      </c>
      <c r="S140" s="24"/>
    </row>
    <row r="141" ht="40" customHeight="1" spans="1:19">
      <c r="A141" s="25" t="s">
        <v>151</v>
      </c>
      <c r="B141" s="25" t="s">
        <v>151</v>
      </c>
      <c r="C141" s="20">
        <v>1348</v>
      </c>
      <c r="D141" s="20">
        <v>1046</v>
      </c>
      <c r="E141" s="20">
        <v>1030</v>
      </c>
      <c r="F141" s="21">
        <v>0.85</v>
      </c>
      <c r="G141" s="22">
        <f t="shared" ref="G141:G146" si="239">(C141+D141)*1000*F141</f>
        <v>2034900</v>
      </c>
      <c r="H141" s="20">
        <f t="shared" ref="H141:H146" si="240">E141*2000*F141</f>
        <v>1751000</v>
      </c>
      <c r="I141" s="20">
        <v>2101200</v>
      </c>
      <c r="J141" s="20">
        <f t="shared" ref="J141:J146" si="241">ROUND(G141+H141-I141,0)</f>
        <v>1684700</v>
      </c>
      <c r="K141" s="22">
        <v>0</v>
      </c>
      <c r="L141" s="20">
        <f t="shared" ref="L141:L146" si="242">J141-K141</f>
        <v>1684700</v>
      </c>
      <c r="M141" s="20">
        <v>1751000</v>
      </c>
      <c r="N141" s="22">
        <v>0</v>
      </c>
      <c r="O141" s="20">
        <v>1751000</v>
      </c>
      <c r="P141" s="20">
        <f t="shared" ref="P141:R141" si="243">J141-M141</f>
        <v>-66300</v>
      </c>
      <c r="Q141" s="20">
        <f t="shared" si="243"/>
        <v>0</v>
      </c>
      <c r="R141" s="20">
        <f t="shared" si="243"/>
        <v>-66300</v>
      </c>
      <c r="S141" s="50"/>
    </row>
    <row r="142" ht="40" customHeight="1" spans="1:19">
      <c r="A142" s="25" t="s">
        <v>151</v>
      </c>
      <c r="B142" s="25" t="s">
        <v>152</v>
      </c>
      <c r="C142" s="20">
        <v>235</v>
      </c>
      <c r="D142" s="20">
        <v>236</v>
      </c>
      <c r="E142" s="20">
        <v>245</v>
      </c>
      <c r="F142" s="21">
        <v>0.85</v>
      </c>
      <c r="G142" s="22">
        <f t="shared" si="239"/>
        <v>400350</v>
      </c>
      <c r="H142" s="20">
        <f t="shared" si="240"/>
        <v>416500</v>
      </c>
      <c r="I142" s="20">
        <v>399500</v>
      </c>
      <c r="J142" s="20">
        <f t="shared" si="241"/>
        <v>417350</v>
      </c>
      <c r="K142" s="22">
        <v>0</v>
      </c>
      <c r="L142" s="20">
        <f t="shared" si="242"/>
        <v>417350</v>
      </c>
      <c r="M142" s="20">
        <v>416500</v>
      </c>
      <c r="N142" s="22">
        <v>0</v>
      </c>
      <c r="O142" s="20">
        <v>416500</v>
      </c>
      <c r="P142" s="20">
        <f t="shared" ref="P142:R142" si="244">J142-M142</f>
        <v>850</v>
      </c>
      <c r="Q142" s="20">
        <f t="shared" si="244"/>
        <v>0</v>
      </c>
      <c r="R142" s="20">
        <f t="shared" si="244"/>
        <v>850</v>
      </c>
      <c r="S142" s="50"/>
    </row>
    <row r="143" ht="40" customHeight="1" spans="1:19">
      <c r="A143" s="25" t="s">
        <v>151</v>
      </c>
      <c r="B143" s="25" t="s">
        <v>153</v>
      </c>
      <c r="C143" s="20">
        <v>13</v>
      </c>
      <c r="D143" s="20">
        <v>26</v>
      </c>
      <c r="E143" s="20">
        <v>45</v>
      </c>
      <c r="F143" s="21">
        <v>0.85</v>
      </c>
      <c r="G143" s="22">
        <f t="shared" si="239"/>
        <v>33150</v>
      </c>
      <c r="H143" s="20">
        <f t="shared" si="240"/>
        <v>76500</v>
      </c>
      <c r="I143" s="20">
        <v>20400</v>
      </c>
      <c r="J143" s="20">
        <f t="shared" si="241"/>
        <v>89250</v>
      </c>
      <c r="K143" s="22">
        <v>0</v>
      </c>
      <c r="L143" s="20">
        <f t="shared" si="242"/>
        <v>89250</v>
      </c>
      <c r="M143" s="20">
        <v>76500</v>
      </c>
      <c r="N143" s="22">
        <v>0</v>
      </c>
      <c r="O143" s="20">
        <v>76500</v>
      </c>
      <c r="P143" s="20">
        <f t="shared" ref="P143:R143" si="245">J143-M143</f>
        <v>12750</v>
      </c>
      <c r="Q143" s="20">
        <f t="shared" si="245"/>
        <v>0</v>
      </c>
      <c r="R143" s="20">
        <f t="shared" si="245"/>
        <v>12750</v>
      </c>
      <c r="S143" s="50"/>
    </row>
    <row r="144" ht="40" customHeight="1" spans="1:19">
      <c r="A144" s="25" t="s">
        <v>154</v>
      </c>
      <c r="B144" s="25" t="s">
        <v>154</v>
      </c>
      <c r="C144" s="20">
        <v>1470</v>
      </c>
      <c r="D144" s="20">
        <v>1529</v>
      </c>
      <c r="E144" s="20">
        <v>1540</v>
      </c>
      <c r="F144" s="21">
        <v>0.85</v>
      </c>
      <c r="G144" s="22">
        <f t="shared" si="239"/>
        <v>2549150</v>
      </c>
      <c r="H144" s="20">
        <f t="shared" si="240"/>
        <v>2618000</v>
      </c>
      <c r="I144" s="20">
        <v>2465000</v>
      </c>
      <c r="J144" s="20">
        <f t="shared" si="241"/>
        <v>2702150</v>
      </c>
      <c r="K144" s="22">
        <v>0</v>
      </c>
      <c r="L144" s="20">
        <f t="shared" si="242"/>
        <v>2702150</v>
      </c>
      <c r="M144" s="20">
        <v>2618000</v>
      </c>
      <c r="N144" s="22">
        <v>0</v>
      </c>
      <c r="O144" s="20">
        <v>2618000</v>
      </c>
      <c r="P144" s="20">
        <f t="shared" ref="P144:R144" si="246">J144-M144</f>
        <v>84150</v>
      </c>
      <c r="Q144" s="20">
        <f t="shared" si="246"/>
        <v>0</v>
      </c>
      <c r="R144" s="20">
        <f t="shared" si="246"/>
        <v>84150</v>
      </c>
      <c r="S144" s="50"/>
    </row>
    <row r="145" ht="40" customHeight="1" spans="1:19">
      <c r="A145" s="25" t="s">
        <v>155</v>
      </c>
      <c r="B145" s="25" t="s">
        <v>155</v>
      </c>
      <c r="C145" s="20">
        <v>3399</v>
      </c>
      <c r="D145" s="20">
        <v>3258</v>
      </c>
      <c r="E145" s="20">
        <v>3252</v>
      </c>
      <c r="F145" s="21">
        <v>0.85</v>
      </c>
      <c r="G145" s="22">
        <f t="shared" si="239"/>
        <v>5658450</v>
      </c>
      <c r="H145" s="20">
        <f t="shared" si="240"/>
        <v>5528400</v>
      </c>
      <c r="I145" s="20">
        <v>5700100</v>
      </c>
      <c r="J145" s="20">
        <f t="shared" si="241"/>
        <v>5486750</v>
      </c>
      <c r="K145" s="22">
        <v>5486750</v>
      </c>
      <c r="L145" s="20">
        <f t="shared" si="242"/>
        <v>0</v>
      </c>
      <c r="M145" s="20">
        <v>5528400</v>
      </c>
      <c r="N145" s="22">
        <v>5528400</v>
      </c>
      <c r="O145" s="20">
        <v>0</v>
      </c>
      <c r="P145" s="20">
        <f t="shared" ref="P145:R145" si="247">J145-M145</f>
        <v>-41650</v>
      </c>
      <c r="Q145" s="20">
        <f t="shared" si="247"/>
        <v>-41650</v>
      </c>
      <c r="R145" s="20">
        <f t="shared" si="247"/>
        <v>0</v>
      </c>
      <c r="S145" s="50"/>
    </row>
    <row r="146" ht="40" customHeight="1" spans="1:19">
      <c r="A146" s="28" t="s">
        <v>156</v>
      </c>
      <c r="B146" s="28" t="s">
        <v>156</v>
      </c>
      <c r="C146" s="20">
        <v>4846</v>
      </c>
      <c r="D146" s="20">
        <v>3930</v>
      </c>
      <c r="E146" s="20">
        <v>3970</v>
      </c>
      <c r="F146" s="29">
        <v>0.85</v>
      </c>
      <c r="G146" s="22">
        <f t="shared" si="239"/>
        <v>7459600</v>
      </c>
      <c r="H146" s="20">
        <f t="shared" si="240"/>
        <v>6749000</v>
      </c>
      <c r="I146" s="20">
        <v>7514000</v>
      </c>
      <c r="J146" s="20">
        <f t="shared" si="241"/>
        <v>6694600</v>
      </c>
      <c r="K146" s="22">
        <v>6694600</v>
      </c>
      <c r="L146" s="20">
        <f t="shared" si="242"/>
        <v>0</v>
      </c>
      <c r="M146" s="20">
        <v>6749000</v>
      </c>
      <c r="N146" s="22">
        <v>6749000</v>
      </c>
      <c r="O146" s="20">
        <v>0</v>
      </c>
      <c r="P146" s="20">
        <f t="shared" ref="P146:R146" si="248">J146-M146</f>
        <v>-54400</v>
      </c>
      <c r="Q146" s="20">
        <f t="shared" si="248"/>
        <v>-54400</v>
      </c>
      <c r="R146" s="20">
        <f t="shared" si="248"/>
        <v>0</v>
      </c>
      <c r="S146" s="52"/>
    </row>
    <row r="147" ht="40" customHeight="1" spans="1:19">
      <c r="A147" s="23" t="s">
        <v>157</v>
      </c>
      <c r="B147" s="23" t="s">
        <v>157</v>
      </c>
      <c r="C147" s="24">
        <f t="shared" ref="C147:E147" si="249">C148</f>
        <v>4766</v>
      </c>
      <c r="D147" s="24">
        <f t="shared" si="249"/>
        <v>4623</v>
      </c>
      <c r="E147" s="24">
        <f t="shared" si="249"/>
        <v>4630</v>
      </c>
      <c r="F147" s="24"/>
      <c r="G147" s="24">
        <f t="shared" ref="G147:R147" si="250">G148</f>
        <v>7980650</v>
      </c>
      <c r="H147" s="24">
        <f t="shared" si="250"/>
        <v>7871000</v>
      </c>
      <c r="I147" s="24">
        <f t="shared" si="250"/>
        <v>7862500</v>
      </c>
      <c r="J147" s="24">
        <f t="shared" si="250"/>
        <v>7989150</v>
      </c>
      <c r="K147" s="24">
        <f t="shared" si="250"/>
        <v>7871000</v>
      </c>
      <c r="L147" s="24">
        <f t="shared" si="250"/>
        <v>118150</v>
      </c>
      <c r="M147" s="24">
        <f t="shared" si="250"/>
        <v>7871000</v>
      </c>
      <c r="N147" s="24">
        <f t="shared" si="250"/>
        <v>7871000</v>
      </c>
      <c r="O147" s="24">
        <f t="shared" si="250"/>
        <v>0</v>
      </c>
      <c r="P147" s="24">
        <f t="shared" si="250"/>
        <v>118150</v>
      </c>
      <c r="Q147" s="24">
        <f t="shared" si="250"/>
        <v>0</v>
      </c>
      <c r="R147" s="24">
        <f t="shared" si="250"/>
        <v>118150</v>
      </c>
      <c r="S147" s="24"/>
    </row>
    <row r="148" ht="40" customHeight="1" spans="1:19">
      <c r="A148" s="25" t="s">
        <v>157</v>
      </c>
      <c r="B148" s="25" t="s">
        <v>157</v>
      </c>
      <c r="C148" s="20">
        <v>4766</v>
      </c>
      <c r="D148" s="20">
        <v>4623</v>
      </c>
      <c r="E148" s="20">
        <v>4630</v>
      </c>
      <c r="F148" s="21">
        <v>0.85</v>
      </c>
      <c r="G148" s="22">
        <f t="shared" ref="G148:G157" si="251">(C148+D148)*1000*F148</f>
        <v>7980650</v>
      </c>
      <c r="H148" s="20">
        <f t="shared" ref="H148:H157" si="252">E148*2000*F148</f>
        <v>7871000</v>
      </c>
      <c r="I148" s="20">
        <v>7862500</v>
      </c>
      <c r="J148" s="20">
        <f t="shared" ref="J148:J157" si="253">ROUND(G148+H148-I148,0)</f>
        <v>7989150</v>
      </c>
      <c r="K148" s="22">
        <v>7871000</v>
      </c>
      <c r="L148" s="20">
        <f t="shared" ref="L148:L157" si="254">J148-K148</f>
        <v>118150</v>
      </c>
      <c r="M148" s="20">
        <v>7871000</v>
      </c>
      <c r="N148" s="22">
        <v>7871000</v>
      </c>
      <c r="O148" s="20">
        <v>0</v>
      </c>
      <c r="P148" s="20">
        <f t="shared" ref="P148:R148" si="255">J148-M148</f>
        <v>118150</v>
      </c>
      <c r="Q148" s="20">
        <f t="shared" si="255"/>
        <v>0</v>
      </c>
      <c r="R148" s="20">
        <f t="shared" si="255"/>
        <v>118150</v>
      </c>
      <c r="S148" s="50"/>
    </row>
    <row r="149" ht="40" customHeight="1" spans="1:19">
      <c r="A149" s="23" t="s">
        <v>158</v>
      </c>
      <c r="B149" s="23" t="s">
        <v>158</v>
      </c>
      <c r="C149" s="27">
        <f t="shared" ref="C149:E149" si="256">C150</f>
        <v>5827</v>
      </c>
      <c r="D149" s="27">
        <f t="shared" si="256"/>
        <v>5776</v>
      </c>
      <c r="E149" s="27">
        <f t="shared" si="256"/>
        <v>5833</v>
      </c>
      <c r="F149" s="27"/>
      <c r="G149" s="27">
        <f t="shared" ref="G149:R149" si="257">G150</f>
        <v>9862550</v>
      </c>
      <c r="H149" s="27">
        <f t="shared" si="257"/>
        <v>9916100</v>
      </c>
      <c r="I149" s="27">
        <f t="shared" si="257"/>
        <v>9868500</v>
      </c>
      <c r="J149" s="27">
        <f t="shared" si="257"/>
        <v>9910150</v>
      </c>
      <c r="K149" s="27">
        <f t="shared" si="257"/>
        <v>9910150</v>
      </c>
      <c r="L149" s="27">
        <f t="shared" si="257"/>
        <v>0</v>
      </c>
      <c r="M149" s="27">
        <f t="shared" si="257"/>
        <v>9916100</v>
      </c>
      <c r="N149" s="27">
        <f t="shared" si="257"/>
        <v>9916100</v>
      </c>
      <c r="O149" s="27">
        <f t="shared" si="257"/>
        <v>0</v>
      </c>
      <c r="P149" s="27">
        <f t="shared" si="257"/>
        <v>-5950</v>
      </c>
      <c r="Q149" s="27">
        <f t="shared" si="257"/>
        <v>-5950</v>
      </c>
      <c r="R149" s="27">
        <f t="shared" si="257"/>
        <v>0</v>
      </c>
      <c r="S149" s="27"/>
    </row>
    <row r="150" ht="40" customHeight="1" spans="1:19">
      <c r="A150" s="25" t="s">
        <v>158</v>
      </c>
      <c r="B150" s="25" t="s">
        <v>158</v>
      </c>
      <c r="C150" s="20">
        <v>5827</v>
      </c>
      <c r="D150" s="20">
        <v>5776</v>
      </c>
      <c r="E150" s="20">
        <v>5833</v>
      </c>
      <c r="F150" s="21">
        <v>0.85</v>
      </c>
      <c r="G150" s="22">
        <f t="shared" si="251"/>
        <v>9862550</v>
      </c>
      <c r="H150" s="20">
        <f t="shared" si="252"/>
        <v>9916100</v>
      </c>
      <c r="I150" s="20">
        <v>9868500</v>
      </c>
      <c r="J150" s="20">
        <f t="shared" si="253"/>
        <v>9910150</v>
      </c>
      <c r="K150" s="22">
        <v>9910150</v>
      </c>
      <c r="L150" s="20">
        <f t="shared" si="254"/>
        <v>0</v>
      </c>
      <c r="M150" s="20">
        <v>9916100</v>
      </c>
      <c r="N150" s="22">
        <v>9916100</v>
      </c>
      <c r="O150" s="20">
        <v>0</v>
      </c>
      <c r="P150" s="20">
        <f t="shared" ref="P150:R150" si="258">J150-M150</f>
        <v>-5950</v>
      </c>
      <c r="Q150" s="20">
        <f t="shared" si="258"/>
        <v>-5950</v>
      </c>
      <c r="R150" s="20">
        <f t="shared" si="258"/>
        <v>0</v>
      </c>
      <c r="S150" s="50"/>
    </row>
    <row r="151" ht="40" customHeight="1" spans="1:19">
      <c r="A151" s="23" t="s">
        <v>159</v>
      </c>
      <c r="B151" s="23" t="s">
        <v>159</v>
      </c>
      <c r="C151" s="24">
        <f t="shared" ref="C151:E151" si="259">SUM(C152:C157)</f>
        <v>3521</v>
      </c>
      <c r="D151" s="24">
        <f t="shared" si="259"/>
        <v>2262</v>
      </c>
      <c r="E151" s="24">
        <f t="shared" si="259"/>
        <v>2265</v>
      </c>
      <c r="F151" s="24"/>
      <c r="G151" s="24">
        <f t="shared" ref="G151:R151" si="260">SUM(G152:G157)</f>
        <v>3758950</v>
      </c>
      <c r="H151" s="24">
        <f t="shared" si="260"/>
        <v>2944500</v>
      </c>
      <c r="I151" s="24">
        <f t="shared" si="260"/>
        <v>4470700</v>
      </c>
      <c r="J151" s="24">
        <f t="shared" si="260"/>
        <v>2232750</v>
      </c>
      <c r="K151" s="24">
        <f t="shared" si="260"/>
        <v>0</v>
      </c>
      <c r="L151" s="24">
        <f t="shared" si="260"/>
        <v>2232750</v>
      </c>
      <c r="M151" s="24">
        <f t="shared" si="260"/>
        <v>2944500</v>
      </c>
      <c r="N151" s="24">
        <f t="shared" si="260"/>
        <v>0</v>
      </c>
      <c r="O151" s="24">
        <f t="shared" si="260"/>
        <v>2944500</v>
      </c>
      <c r="P151" s="24">
        <f t="shared" si="260"/>
        <v>-711750</v>
      </c>
      <c r="Q151" s="24">
        <f t="shared" si="260"/>
        <v>0</v>
      </c>
      <c r="R151" s="24">
        <f t="shared" si="260"/>
        <v>-711750</v>
      </c>
      <c r="S151" s="24"/>
    </row>
    <row r="152" ht="40" customHeight="1" spans="1:19">
      <c r="A152" s="25" t="s">
        <v>160</v>
      </c>
      <c r="B152" s="25" t="s">
        <v>160</v>
      </c>
      <c r="C152" s="20">
        <v>296</v>
      </c>
      <c r="D152" s="20">
        <v>214</v>
      </c>
      <c r="E152" s="20">
        <v>214</v>
      </c>
      <c r="F152" s="21">
        <v>0.65</v>
      </c>
      <c r="G152" s="22">
        <f t="shared" si="251"/>
        <v>331500</v>
      </c>
      <c r="H152" s="20">
        <f t="shared" si="252"/>
        <v>278200</v>
      </c>
      <c r="I152" s="20">
        <v>344500</v>
      </c>
      <c r="J152" s="20">
        <f t="shared" si="253"/>
        <v>265200</v>
      </c>
      <c r="K152" s="22">
        <v>0</v>
      </c>
      <c r="L152" s="20">
        <f t="shared" si="254"/>
        <v>265200</v>
      </c>
      <c r="M152" s="20">
        <v>278200</v>
      </c>
      <c r="N152" s="22">
        <v>0</v>
      </c>
      <c r="O152" s="20">
        <v>278200</v>
      </c>
      <c r="P152" s="20">
        <f t="shared" ref="P152:R152" si="261">J152-M152</f>
        <v>-13000</v>
      </c>
      <c r="Q152" s="20">
        <f t="shared" si="261"/>
        <v>0</v>
      </c>
      <c r="R152" s="20">
        <f t="shared" si="261"/>
        <v>-13000</v>
      </c>
      <c r="S152" s="50"/>
    </row>
    <row r="153" ht="40" customHeight="1" spans="1:19">
      <c r="A153" s="25" t="s">
        <v>160</v>
      </c>
      <c r="B153" s="25" t="s">
        <v>161</v>
      </c>
      <c r="C153" s="20">
        <v>122</v>
      </c>
      <c r="D153" s="20">
        <v>84</v>
      </c>
      <c r="E153" s="20">
        <v>85</v>
      </c>
      <c r="F153" s="21">
        <v>0.65</v>
      </c>
      <c r="G153" s="22">
        <f t="shared" si="251"/>
        <v>133900</v>
      </c>
      <c r="H153" s="20">
        <f t="shared" si="252"/>
        <v>110500</v>
      </c>
      <c r="I153" s="20">
        <v>188500</v>
      </c>
      <c r="J153" s="20">
        <f t="shared" si="253"/>
        <v>55900</v>
      </c>
      <c r="K153" s="22">
        <v>0</v>
      </c>
      <c r="L153" s="20">
        <f t="shared" si="254"/>
        <v>55900</v>
      </c>
      <c r="M153" s="20">
        <v>110500</v>
      </c>
      <c r="N153" s="22">
        <v>0</v>
      </c>
      <c r="O153" s="20">
        <v>110500</v>
      </c>
      <c r="P153" s="20">
        <f t="shared" ref="P153:R153" si="262">J153-M153</f>
        <v>-54600</v>
      </c>
      <c r="Q153" s="20">
        <f t="shared" si="262"/>
        <v>0</v>
      </c>
      <c r="R153" s="20">
        <f t="shared" si="262"/>
        <v>-54600</v>
      </c>
      <c r="S153" s="50"/>
    </row>
    <row r="154" ht="40" customHeight="1" spans="1:19">
      <c r="A154" s="25" t="s">
        <v>162</v>
      </c>
      <c r="B154" s="25" t="s">
        <v>162</v>
      </c>
      <c r="C154" s="20">
        <v>430</v>
      </c>
      <c r="D154" s="20">
        <v>353</v>
      </c>
      <c r="E154" s="20">
        <v>353</v>
      </c>
      <c r="F154" s="21">
        <v>0.65</v>
      </c>
      <c r="G154" s="22">
        <f t="shared" si="251"/>
        <v>508950</v>
      </c>
      <c r="H154" s="20">
        <f t="shared" si="252"/>
        <v>458900</v>
      </c>
      <c r="I154" s="20">
        <v>546000</v>
      </c>
      <c r="J154" s="20">
        <f t="shared" si="253"/>
        <v>421850</v>
      </c>
      <c r="K154" s="22">
        <v>0</v>
      </c>
      <c r="L154" s="20">
        <f t="shared" si="254"/>
        <v>421850</v>
      </c>
      <c r="M154" s="20">
        <v>458900</v>
      </c>
      <c r="N154" s="22">
        <v>0</v>
      </c>
      <c r="O154" s="20">
        <v>458900</v>
      </c>
      <c r="P154" s="20">
        <f t="shared" ref="P154:R154" si="263">J154-M154</f>
        <v>-37050</v>
      </c>
      <c r="Q154" s="20">
        <f t="shared" si="263"/>
        <v>0</v>
      </c>
      <c r="R154" s="20">
        <f t="shared" si="263"/>
        <v>-37050</v>
      </c>
      <c r="S154" s="50"/>
    </row>
    <row r="155" ht="40" customHeight="1" spans="1:19">
      <c r="A155" s="25" t="s">
        <v>163</v>
      </c>
      <c r="B155" s="25" t="s">
        <v>163</v>
      </c>
      <c r="C155" s="20">
        <v>165</v>
      </c>
      <c r="D155" s="20">
        <v>134</v>
      </c>
      <c r="E155" s="20">
        <v>160</v>
      </c>
      <c r="F155" s="21">
        <v>0.65</v>
      </c>
      <c r="G155" s="22">
        <f t="shared" si="251"/>
        <v>194350</v>
      </c>
      <c r="H155" s="20">
        <f t="shared" si="252"/>
        <v>208000</v>
      </c>
      <c r="I155" s="20">
        <v>227500</v>
      </c>
      <c r="J155" s="20">
        <f t="shared" si="253"/>
        <v>174850</v>
      </c>
      <c r="K155" s="22">
        <v>0</v>
      </c>
      <c r="L155" s="20">
        <f t="shared" si="254"/>
        <v>174850</v>
      </c>
      <c r="M155" s="20">
        <v>208000</v>
      </c>
      <c r="N155" s="22">
        <v>0</v>
      </c>
      <c r="O155" s="20">
        <v>208000</v>
      </c>
      <c r="P155" s="20">
        <f t="shared" ref="P155:R155" si="264">J155-M155</f>
        <v>-33150</v>
      </c>
      <c r="Q155" s="20">
        <f t="shared" si="264"/>
        <v>0</v>
      </c>
      <c r="R155" s="20">
        <f t="shared" si="264"/>
        <v>-33150</v>
      </c>
      <c r="S155" s="50"/>
    </row>
    <row r="156" ht="40" customHeight="1" spans="1:19">
      <c r="A156" s="25" t="s">
        <v>164</v>
      </c>
      <c r="B156" s="25" t="s">
        <v>164</v>
      </c>
      <c r="C156" s="20">
        <v>628</v>
      </c>
      <c r="D156" s="20">
        <v>373</v>
      </c>
      <c r="E156" s="20">
        <v>352</v>
      </c>
      <c r="F156" s="21">
        <v>0.65</v>
      </c>
      <c r="G156" s="22">
        <f t="shared" si="251"/>
        <v>650650</v>
      </c>
      <c r="H156" s="20">
        <f t="shared" si="252"/>
        <v>457600</v>
      </c>
      <c r="I156" s="20">
        <v>726700</v>
      </c>
      <c r="J156" s="20">
        <f t="shared" si="253"/>
        <v>381550</v>
      </c>
      <c r="K156" s="22">
        <v>0</v>
      </c>
      <c r="L156" s="20">
        <f t="shared" si="254"/>
        <v>381550</v>
      </c>
      <c r="M156" s="20">
        <v>457600</v>
      </c>
      <c r="N156" s="22">
        <v>0</v>
      </c>
      <c r="O156" s="20">
        <v>457600</v>
      </c>
      <c r="P156" s="20">
        <f t="shared" ref="P156:R156" si="265">J156-M156</f>
        <v>-76050</v>
      </c>
      <c r="Q156" s="20">
        <f t="shared" si="265"/>
        <v>0</v>
      </c>
      <c r="R156" s="20">
        <f t="shared" si="265"/>
        <v>-76050</v>
      </c>
      <c r="S156" s="50"/>
    </row>
    <row r="157" ht="40" customHeight="1" spans="1:19">
      <c r="A157" s="25" t="s">
        <v>165</v>
      </c>
      <c r="B157" s="25" t="s">
        <v>165</v>
      </c>
      <c r="C157" s="20">
        <v>1880</v>
      </c>
      <c r="D157" s="20">
        <v>1104</v>
      </c>
      <c r="E157" s="20">
        <v>1101</v>
      </c>
      <c r="F157" s="21">
        <v>0.65</v>
      </c>
      <c r="G157" s="22">
        <f t="shared" si="251"/>
        <v>1939600</v>
      </c>
      <c r="H157" s="20">
        <f t="shared" si="252"/>
        <v>1431300</v>
      </c>
      <c r="I157" s="20">
        <v>2437500</v>
      </c>
      <c r="J157" s="20">
        <f t="shared" si="253"/>
        <v>933400</v>
      </c>
      <c r="K157" s="22">
        <v>0</v>
      </c>
      <c r="L157" s="20">
        <f t="shared" si="254"/>
        <v>933400</v>
      </c>
      <c r="M157" s="20">
        <v>1431300</v>
      </c>
      <c r="N157" s="22">
        <v>0</v>
      </c>
      <c r="O157" s="20">
        <v>1431300</v>
      </c>
      <c r="P157" s="20">
        <f t="shared" ref="P157:R157" si="266">J157-M157</f>
        <v>-497900</v>
      </c>
      <c r="Q157" s="20">
        <f t="shared" si="266"/>
        <v>0</v>
      </c>
      <c r="R157" s="20">
        <f t="shared" si="266"/>
        <v>-497900</v>
      </c>
      <c r="S157" s="50"/>
    </row>
    <row r="158" ht="40" customHeight="1" spans="1:19">
      <c r="A158" s="23" t="s">
        <v>166</v>
      </c>
      <c r="B158" s="23" t="s">
        <v>166</v>
      </c>
      <c r="C158" s="24">
        <f t="shared" ref="C158:E158" si="267">C159</f>
        <v>626</v>
      </c>
      <c r="D158" s="24">
        <f t="shared" si="267"/>
        <v>741</v>
      </c>
      <c r="E158" s="24">
        <f t="shared" si="267"/>
        <v>741</v>
      </c>
      <c r="F158" s="24"/>
      <c r="G158" s="24">
        <f t="shared" ref="G158:R158" si="268">G159</f>
        <v>1161950</v>
      </c>
      <c r="H158" s="24">
        <f t="shared" si="268"/>
        <v>1259700</v>
      </c>
      <c r="I158" s="24">
        <f t="shared" si="268"/>
        <v>1035300</v>
      </c>
      <c r="J158" s="24">
        <f t="shared" si="268"/>
        <v>1386350</v>
      </c>
      <c r="K158" s="24">
        <f t="shared" si="268"/>
        <v>0</v>
      </c>
      <c r="L158" s="24">
        <f t="shared" si="268"/>
        <v>1386350</v>
      </c>
      <c r="M158" s="24">
        <f t="shared" si="268"/>
        <v>1259700</v>
      </c>
      <c r="N158" s="24">
        <f t="shared" si="268"/>
        <v>0</v>
      </c>
      <c r="O158" s="24">
        <f t="shared" si="268"/>
        <v>1259700</v>
      </c>
      <c r="P158" s="24">
        <f t="shared" si="268"/>
        <v>126650</v>
      </c>
      <c r="Q158" s="24">
        <f t="shared" si="268"/>
        <v>0</v>
      </c>
      <c r="R158" s="24">
        <f t="shared" si="268"/>
        <v>126650</v>
      </c>
      <c r="S158" s="24"/>
    </row>
    <row r="159" ht="40" customHeight="1" spans="1:19">
      <c r="A159" s="25" t="s">
        <v>166</v>
      </c>
      <c r="B159" s="25" t="s">
        <v>166</v>
      </c>
      <c r="C159" s="20">
        <v>626</v>
      </c>
      <c r="D159" s="20">
        <v>741</v>
      </c>
      <c r="E159" s="20">
        <v>741</v>
      </c>
      <c r="F159" s="21">
        <v>0.85</v>
      </c>
      <c r="G159" s="22">
        <f t="shared" ref="G159:G163" si="269">(C159+D159)*1000*F159</f>
        <v>1161950</v>
      </c>
      <c r="H159" s="20">
        <f t="shared" ref="H159:H163" si="270">E159*2000*F159</f>
        <v>1259700</v>
      </c>
      <c r="I159" s="20">
        <v>1035300</v>
      </c>
      <c r="J159" s="20">
        <f t="shared" ref="J159:J163" si="271">ROUND(G159+H159-I159,0)</f>
        <v>1386350</v>
      </c>
      <c r="K159" s="22">
        <v>0</v>
      </c>
      <c r="L159" s="20">
        <f t="shared" ref="L159:L163" si="272">J159-K159</f>
        <v>1386350</v>
      </c>
      <c r="M159" s="20">
        <v>1259700</v>
      </c>
      <c r="N159" s="22">
        <v>0</v>
      </c>
      <c r="O159" s="20">
        <v>1259700</v>
      </c>
      <c r="P159" s="20">
        <f t="shared" ref="P159:R159" si="273">J159-M159</f>
        <v>126650</v>
      </c>
      <c r="Q159" s="20">
        <f t="shared" si="273"/>
        <v>0</v>
      </c>
      <c r="R159" s="20">
        <f t="shared" si="273"/>
        <v>126650</v>
      </c>
      <c r="S159" s="50"/>
    </row>
    <row r="160" ht="40" customHeight="1" spans="1:19">
      <c r="A160" s="23" t="s">
        <v>167</v>
      </c>
      <c r="B160" s="23" t="s">
        <v>167</v>
      </c>
      <c r="C160" s="24">
        <f t="shared" ref="C160:E160" si="274">C161</f>
        <v>619</v>
      </c>
      <c r="D160" s="24">
        <f t="shared" si="274"/>
        <v>619</v>
      </c>
      <c r="E160" s="24">
        <f t="shared" si="274"/>
        <v>619</v>
      </c>
      <c r="F160" s="24"/>
      <c r="G160" s="24">
        <f t="shared" ref="G160:R160" si="275">G161</f>
        <v>1052300</v>
      </c>
      <c r="H160" s="24">
        <f t="shared" si="275"/>
        <v>1052300</v>
      </c>
      <c r="I160" s="24">
        <f t="shared" si="275"/>
        <v>1052300</v>
      </c>
      <c r="J160" s="24">
        <f t="shared" si="275"/>
        <v>1052300</v>
      </c>
      <c r="K160" s="24">
        <f t="shared" si="275"/>
        <v>0</v>
      </c>
      <c r="L160" s="24">
        <f t="shared" si="275"/>
        <v>1052300</v>
      </c>
      <c r="M160" s="24">
        <f t="shared" si="275"/>
        <v>1052300</v>
      </c>
      <c r="N160" s="24">
        <f t="shared" si="275"/>
        <v>0</v>
      </c>
      <c r="O160" s="24">
        <f t="shared" si="275"/>
        <v>1052300</v>
      </c>
      <c r="P160" s="24">
        <f t="shared" si="275"/>
        <v>0</v>
      </c>
      <c r="Q160" s="24">
        <f t="shared" si="275"/>
        <v>0</v>
      </c>
      <c r="R160" s="24">
        <f t="shared" si="275"/>
        <v>0</v>
      </c>
      <c r="S160" s="24"/>
    </row>
    <row r="161" ht="40" customHeight="1" spans="1:19">
      <c r="A161" s="25" t="s">
        <v>167</v>
      </c>
      <c r="B161" s="25" t="s">
        <v>167</v>
      </c>
      <c r="C161" s="20">
        <v>619</v>
      </c>
      <c r="D161" s="20">
        <v>619</v>
      </c>
      <c r="E161" s="20">
        <v>619</v>
      </c>
      <c r="F161" s="21">
        <v>0.85</v>
      </c>
      <c r="G161" s="22">
        <f t="shared" si="269"/>
        <v>1052300</v>
      </c>
      <c r="H161" s="20">
        <f t="shared" si="270"/>
        <v>1052300</v>
      </c>
      <c r="I161" s="20">
        <v>1052300</v>
      </c>
      <c r="J161" s="20">
        <f t="shared" si="271"/>
        <v>1052300</v>
      </c>
      <c r="K161" s="22">
        <v>0</v>
      </c>
      <c r="L161" s="20">
        <f t="shared" si="272"/>
        <v>1052300</v>
      </c>
      <c r="M161" s="20">
        <v>1052300</v>
      </c>
      <c r="N161" s="22">
        <v>0</v>
      </c>
      <c r="O161" s="20">
        <v>1052300</v>
      </c>
      <c r="P161" s="20">
        <f t="shared" ref="P161:R161" si="276">J161-M161</f>
        <v>0</v>
      </c>
      <c r="Q161" s="20">
        <f t="shared" si="276"/>
        <v>0</v>
      </c>
      <c r="R161" s="20">
        <f t="shared" si="276"/>
        <v>0</v>
      </c>
      <c r="S161" s="50"/>
    </row>
    <row r="162" ht="40" customHeight="1" spans="1:19">
      <c r="A162" s="23" t="s">
        <v>168</v>
      </c>
      <c r="B162" s="23" t="s">
        <v>168</v>
      </c>
      <c r="C162" s="27">
        <f t="shared" ref="C162:E162" si="277">C163</f>
        <v>1004</v>
      </c>
      <c r="D162" s="27">
        <f t="shared" si="277"/>
        <v>942</v>
      </c>
      <c r="E162" s="27">
        <f t="shared" si="277"/>
        <v>942</v>
      </c>
      <c r="F162" s="27"/>
      <c r="G162" s="27">
        <f t="shared" ref="G162:R162" si="278">G163</f>
        <v>1654100</v>
      </c>
      <c r="H162" s="27">
        <f t="shared" si="278"/>
        <v>1601400</v>
      </c>
      <c r="I162" s="27">
        <f t="shared" si="278"/>
        <v>1706800</v>
      </c>
      <c r="J162" s="27">
        <f t="shared" si="278"/>
        <v>1548700</v>
      </c>
      <c r="K162" s="27">
        <f t="shared" si="278"/>
        <v>0</v>
      </c>
      <c r="L162" s="27">
        <f t="shared" si="278"/>
        <v>1548700</v>
      </c>
      <c r="M162" s="27">
        <f t="shared" si="278"/>
        <v>1601400</v>
      </c>
      <c r="N162" s="27">
        <f t="shared" si="278"/>
        <v>0</v>
      </c>
      <c r="O162" s="27">
        <f t="shared" si="278"/>
        <v>1601400</v>
      </c>
      <c r="P162" s="27">
        <f t="shared" si="278"/>
        <v>-52700</v>
      </c>
      <c r="Q162" s="27">
        <f t="shared" si="278"/>
        <v>0</v>
      </c>
      <c r="R162" s="27">
        <f t="shared" si="278"/>
        <v>-52700</v>
      </c>
      <c r="S162" s="27"/>
    </row>
    <row r="163" ht="40" customHeight="1" spans="1:19">
      <c r="A163" s="25" t="s">
        <v>168</v>
      </c>
      <c r="B163" s="25" t="s">
        <v>168</v>
      </c>
      <c r="C163" s="20">
        <v>1004</v>
      </c>
      <c r="D163" s="20">
        <v>942</v>
      </c>
      <c r="E163" s="20">
        <v>942</v>
      </c>
      <c r="F163" s="21">
        <v>0.85</v>
      </c>
      <c r="G163" s="22">
        <f t="shared" si="269"/>
        <v>1654100</v>
      </c>
      <c r="H163" s="20">
        <f t="shared" si="270"/>
        <v>1601400</v>
      </c>
      <c r="I163" s="20">
        <v>1706800</v>
      </c>
      <c r="J163" s="20">
        <f t="shared" si="271"/>
        <v>1548700</v>
      </c>
      <c r="K163" s="22">
        <v>0</v>
      </c>
      <c r="L163" s="20">
        <f t="shared" si="272"/>
        <v>1548700</v>
      </c>
      <c r="M163" s="20">
        <v>1601400</v>
      </c>
      <c r="N163" s="22">
        <v>0</v>
      </c>
      <c r="O163" s="20">
        <v>1601400</v>
      </c>
      <c r="P163" s="20">
        <f t="shared" ref="P163:R163" si="279">J163-M163</f>
        <v>-52700</v>
      </c>
      <c r="Q163" s="20">
        <f t="shared" si="279"/>
        <v>0</v>
      </c>
      <c r="R163" s="20">
        <f t="shared" si="279"/>
        <v>-52700</v>
      </c>
      <c r="S163" s="50"/>
    </row>
    <row r="164" ht="40" customHeight="1" spans="1:19">
      <c r="A164" s="23" t="s">
        <v>169</v>
      </c>
      <c r="B164" s="23" t="s">
        <v>169</v>
      </c>
      <c r="C164" s="24">
        <f t="shared" ref="C164:E164" si="280">C165</f>
        <v>3101</v>
      </c>
      <c r="D164" s="24">
        <f t="shared" si="280"/>
        <v>3099</v>
      </c>
      <c r="E164" s="24">
        <f t="shared" si="280"/>
        <v>3099</v>
      </c>
      <c r="F164" s="24"/>
      <c r="G164" s="24">
        <f t="shared" ref="G164:R164" si="281">G165</f>
        <v>5270000</v>
      </c>
      <c r="H164" s="24">
        <f t="shared" si="281"/>
        <v>5268300</v>
      </c>
      <c r="I164" s="24">
        <f t="shared" si="281"/>
        <v>5270000</v>
      </c>
      <c r="J164" s="24">
        <f t="shared" si="281"/>
        <v>5268300</v>
      </c>
      <c r="K164" s="24">
        <f t="shared" si="281"/>
        <v>0</v>
      </c>
      <c r="L164" s="24">
        <f t="shared" si="281"/>
        <v>5268300</v>
      </c>
      <c r="M164" s="24">
        <f t="shared" si="281"/>
        <v>5268300</v>
      </c>
      <c r="N164" s="24">
        <f t="shared" si="281"/>
        <v>0</v>
      </c>
      <c r="O164" s="24">
        <f t="shared" si="281"/>
        <v>5268300</v>
      </c>
      <c r="P164" s="24">
        <f t="shared" si="281"/>
        <v>0</v>
      </c>
      <c r="Q164" s="24">
        <f t="shared" si="281"/>
        <v>0</v>
      </c>
      <c r="R164" s="24">
        <f t="shared" si="281"/>
        <v>0</v>
      </c>
      <c r="S164" s="24"/>
    </row>
    <row r="165" ht="40" customHeight="1" spans="1:19">
      <c r="A165" s="25" t="s">
        <v>169</v>
      </c>
      <c r="B165" s="25" t="s">
        <v>169</v>
      </c>
      <c r="C165" s="20">
        <v>3101</v>
      </c>
      <c r="D165" s="20">
        <v>3099</v>
      </c>
      <c r="E165" s="20">
        <v>3099</v>
      </c>
      <c r="F165" s="21">
        <v>0.85</v>
      </c>
      <c r="G165" s="22">
        <f t="shared" ref="G165:G171" si="282">(C165+D165)*1000*F165</f>
        <v>5270000</v>
      </c>
      <c r="H165" s="20">
        <f t="shared" ref="H165:H171" si="283">E165*2000*F165</f>
        <v>5268300</v>
      </c>
      <c r="I165" s="20">
        <v>5270000</v>
      </c>
      <c r="J165" s="20">
        <f t="shared" ref="J165:J171" si="284">ROUND(G165+H165-I165,0)</f>
        <v>5268300</v>
      </c>
      <c r="K165" s="22">
        <v>0</v>
      </c>
      <c r="L165" s="20">
        <f t="shared" ref="L165:L171" si="285">J165-K165</f>
        <v>5268300</v>
      </c>
      <c r="M165" s="20">
        <v>5268300</v>
      </c>
      <c r="N165" s="22">
        <v>0</v>
      </c>
      <c r="O165" s="20">
        <v>5268300</v>
      </c>
      <c r="P165" s="20">
        <f t="shared" ref="P165:R165" si="286">J165-M165</f>
        <v>0</v>
      </c>
      <c r="Q165" s="20">
        <f t="shared" si="286"/>
        <v>0</v>
      </c>
      <c r="R165" s="20">
        <f t="shared" si="286"/>
        <v>0</v>
      </c>
      <c r="S165" s="50"/>
    </row>
    <row r="166" ht="40" customHeight="1" spans="1:19">
      <c r="A166" s="23" t="s">
        <v>170</v>
      </c>
      <c r="B166" s="23" t="s">
        <v>170</v>
      </c>
      <c r="C166" s="24">
        <f t="shared" ref="C166:E166" si="287">SUM(C167:C171)</f>
        <v>6456</v>
      </c>
      <c r="D166" s="24">
        <f t="shared" si="287"/>
        <v>6644</v>
      </c>
      <c r="E166" s="24">
        <f t="shared" si="287"/>
        <v>6838</v>
      </c>
      <c r="F166" s="24"/>
      <c r="G166" s="24">
        <f t="shared" ref="G166:R166" si="288">SUM(G167:G171)</f>
        <v>11135000</v>
      </c>
      <c r="H166" s="24">
        <f t="shared" si="288"/>
        <v>11624600</v>
      </c>
      <c r="I166" s="24">
        <f t="shared" si="288"/>
        <v>10342800</v>
      </c>
      <c r="J166" s="24">
        <f t="shared" si="288"/>
        <v>12416800</v>
      </c>
      <c r="K166" s="24">
        <f t="shared" si="288"/>
        <v>0</v>
      </c>
      <c r="L166" s="24">
        <f t="shared" si="288"/>
        <v>12416800</v>
      </c>
      <c r="M166" s="24">
        <f t="shared" si="288"/>
        <v>11624600</v>
      </c>
      <c r="N166" s="24">
        <f t="shared" si="288"/>
        <v>0</v>
      </c>
      <c r="O166" s="24">
        <f t="shared" si="288"/>
        <v>11624600</v>
      </c>
      <c r="P166" s="24">
        <f t="shared" si="288"/>
        <v>792200</v>
      </c>
      <c r="Q166" s="24">
        <f t="shared" si="288"/>
        <v>0</v>
      </c>
      <c r="R166" s="24">
        <f t="shared" si="288"/>
        <v>792200</v>
      </c>
      <c r="S166" s="24"/>
    </row>
    <row r="167" ht="40" customHeight="1" spans="1:19">
      <c r="A167" s="25" t="s">
        <v>171</v>
      </c>
      <c r="B167" s="25" t="s">
        <v>171</v>
      </c>
      <c r="C167" s="20">
        <v>1051</v>
      </c>
      <c r="D167" s="20">
        <v>1073</v>
      </c>
      <c r="E167" s="20">
        <v>1134</v>
      </c>
      <c r="F167" s="21">
        <v>0.85</v>
      </c>
      <c r="G167" s="22">
        <f t="shared" si="282"/>
        <v>1805400</v>
      </c>
      <c r="H167" s="20">
        <f t="shared" si="283"/>
        <v>1927800</v>
      </c>
      <c r="I167" s="20">
        <v>1785000</v>
      </c>
      <c r="J167" s="20">
        <f t="shared" si="284"/>
        <v>1948200</v>
      </c>
      <c r="K167" s="22">
        <v>0</v>
      </c>
      <c r="L167" s="20">
        <f t="shared" si="285"/>
        <v>1948200</v>
      </c>
      <c r="M167" s="20">
        <v>1927800</v>
      </c>
      <c r="N167" s="22">
        <v>0</v>
      </c>
      <c r="O167" s="20">
        <v>1927800</v>
      </c>
      <c r="P167" s="20">
        <f t="shared" ref="P167:R167" si="289">J167-M167</f>
        <v>20400</v>
      </c>
      <c r="Q167" s="20">
        <f t="shared" si="289"/>
        <v>0</v>
      </c>
      <c r="R167" s="20">
        <f t="shared" si="289"/>
        <v>20400</v>
      </c>
      <c r="S167" s="50"/>
    </row>
    <row r="168" ht="40" customHeight="1" spans="1:19">
      <c r="A168" s="57" t="s">
        <v>172</v>
      </c>
      <c r="B168" s="57" t="s">
        <v>172</v>
      </c>
      <c r="C168" s="20">
        <v>2099</v>
      </c>
      <c r="D168" s="20">
        <v>2048</v>
      </c>
      <c r="E168" s="20">
        <v>2100</v>
      </c>
      <c r="F168" s="21">
        <v>0.85</v>
      </c>
      <c r="G168" s="22">
        <f t="shared" si="282"/>
        <v>3524950</v>
      </c>
      <c r="H168" s="20">
        <f t="shared" si="283"/>
        <v>3570000</v>
      </c>
      <c r="I168" s="20">
        <v>3568300</v>
      </c>
      <c r="J168" s="20">
        <f t="shared" si="284"/>
        <v>3526650</v>
      </c>
      <c r="K168" s="22">
        <v>0</v>
      </c>
      <c r="L168" s="20">
        <f t="shared" si="285"/>
        <v>3526650</v>
      </c>
      <c r="M168" s="20">
        <v>3570000</v>
      </c>
      <c r="N168" s="22">
        <v>0</v>
      </c>
      <c r="O168" s="20">
        <v>3570000</v>
      </c>
      <c r="P168" s="20">
        <f t="shared" ref="P168:R168" si="290">J168-M168</f>
        <v>-43350</v>
      </c>
      <c r="Q168" s="20">
        <f t="shared" si="290"/>
        <v>0</v>
      </c>
      <c r="R168" s="20">
        <f t="shared" si="290"/>
        <v>-43350</v>
      </c>
      <c r="S168" s="71"/>
    </row>
    <row r="169" ht="40" customHeight="1" spans="1:19">
      <c r="A169" s="58" t="s">
        <v>173</v>
      </c>
      <c r="B169" s="58" t="s">
        <v>173</v>
      </c>
      <c r="C169" s="20">
        <v>1267</v>
      </c>
      <c r="D169" s="20">
        <v>1379</v>
      </c>
      <c r="E169" s="20">
        <v>1379</v>
      </c>
      <c r="F169" s="21">
        <v>0.85</v>
      </c>
      <c r="G169" s="22">
        <f t="shared" si="282"/>
        <v>2249100</v>
      </c>
      <c r="H169" s="20">
        <f t="shared" si="283"/>
        <v>2344300</v>
      </c>
      <c r="I169" s="20">
        <v>2152200</v>
      </c>
      <c r="J169" s="20">
        <f t="shared" si="284"/>
        <v>2441200</v>
      </c>
      <c r="K169" s="22">
        <v>0</v>
      </c>
      <c r="L169" s="20">
        <f t="shared" si="285"/>
        <v>2441200</v>
      </c>
      <c r="M169" s="20">
        <v>2344300</v>
      </c>
      <c r="N169" s="22">
        <v>0</v>
      </c>
      <c r="O169" s="20">
        <v>2344300</v>
      </c>
      <c r="P169" s="20">
        <f t="shared" ref="P169:R169" si="291">J169-M169</f>
        <v>96900</v>
      </c>
      <c r="Q169" s="20">
        <f t="shared" si="291"/>
        <v>0</v>
      </c>
      <c r="R169" s="20">
        <f t="shared" si="291"/>
        <v>96900</v>
      </c>
      <c r="S169" s="72"/>
    </row>
    <row r="170" ht="40" customHeight="1" spans="1:19">
      <c r="A170" s="59" t="s">
        <v>174</v>
      </c>
      <c r="B170" s="59" t="s">
        <v>174</v>
      </c>
      <c r="C170" s="20">
        <v>864</v>
      </c>
      <c r="D170" s="20">
        <v>969</v>
      </c>
      <c r="E170" s="20">
        <v>1050</v>
      </c>
      <c r="F170" s="21">
        <v>0.85</v>
      </c>
      <c r="G170" s="22">
        <f t="shared" si="282"/>
        <v>1558050</v>
      </c>
      <c r="H170" s="20">
        <f t="shared" si="283"/>
        <v>1785000</v>
      </c>
      <c r="I170" s="20">
        <v>1434800</v>
      </c>
      <c r="J170" s="20">
        <f t="shared" si="284"/>
        <v>1908250</v>
      </c>
      <c r="K170" s="22">
        <v>0</v>
      </c>
      <c r="L170" s="20">
        <f t="shared" si="285"/>
        <v>1908250</v>
      </c>
      <c r="M170" s="20">
        <v>1785000</v>
      </c>
      <c r="N170" s="22">
        <v>0</v>
      </c>
      <c r="O170" s="20">
        <v>1785000</v>
      </c>
      <c r="P170" s="20">
        <f t="shared" ref="P170:R170" si="292">J170-M170</f>
        <v>123250</v>
      </c>
      <c r="Q170" s="20">
        <f t="shared" si="292"/>
        <v>0</v>
      </c>
      <c r="R170" s="20">
        <f t="shared" si="292"/>
        <v>123250</v>
      </c>
      <c r="S170" s="73"/>
    </row>
    <row r="171" ht="40" customHeight="1" spans="1:19">
      <c r="A171" s="60" t="s">
        <v>175</v>
      </c>
      <c r="B171" s="60" t="s">
        <v>175</v>
      </c>
      <c r="C171" s="20">
        <v>1175</v>
      </c>
      <c r="D171" s="20">
        <v>1175</v>
      </c>
      <c r="E171" s="20">
        <v>1175</v>
      </c>
      <c r="F171" s="21">
        <v>0.85</v>
      </c>
      <c r="G171" s="22">
        <f t="shared" si="282"/>
        <v>1997500</v>
      </c>
      <c r="H171" s="20">
        <f t="shared" si="283"/>
        <v>1997500</v>
      </c>
      <c r="I171" s="20">
        <v>1402500</v>
      </c>
      <c r="J171" s="20">
        <f t="shared" si="284"/>
        <v>2592500</v>
      </c>
      <c r="K171" s="22">
        <v>0</v>
      </c>
      <c r="L171" s="20">
        <f t="shared" si="285"/>
        <v>2592500</v>
      </c>
      <c r="M171" s="20">
        <v>1997500</v>
      </c>
      <c r="N171" s="22">
        <v>0</v>
      </c>
      <c r="O171" s="20">
        <v>1997500</v>
      </c>
      <c r="P171" s="20">
        <f t="shared" ref="P171:R171" si="293">J171-M171</f>
        <v>595000</v>
      </c>
      <c r="Q171" s="20">
        <f t="shared" si="293"/>
        <v>0</v>
      </c>
      <c r="R171" s="20">
        <f t="shared" si="293"/>
        <v>595000</v>
      </c>
      <c r="S171" s="74"/>
    </row>
    <row r="172" ht="40" customHeight="1" spans="1:19">
      <c r="A172" s="61" t="s">
        <v>176</v>
      </c>
      <c r="B172" s="61" t="s">
        <v>176</v>
      </c>
      <c r="C172" s="24">
        <f t="shared" ref="C172:E172" si="294">C173</f>
        <v>397</v>
      </c>
      <c r="D172" s="24">
        <f t="shared" si="294"/>
        <v>397</v>
      </c>
      <c r="E172" s="24">
        <f t="shared" si="294"/>
        <v>397</v>
      </c>
      <c r="F172" s="24"/>
      <c r="G172" s="24">
        <f t="shared" ref="G172:R172" si="295">G173</f>
        <v>794000</v>
      </c>
      <c r="H172" s="24">
        <f t="shared" si="295"/>
        <v>794000</v>
      </c>
      <c r="I172" s="24">
        <f t="shared" si="295"/>
        <v>794000</v>
      </c>
      <c r="J172" s="24">
        <f t="shared" si="295"/>
        <v>794000</v>
      </c>
      <c r="K172" s="24">
        <f t="shared" si="295"/>
        <v>0</v>
      </c>
      <c r="L172" s="24">
        <f t="shared" si="295"/>
        <v>794000</v>
      </c>
      <c r="M172" s="24">
        <f t="shared" si="295"/>
        <v>794000</v>
      </c>
      <c r="N172" s="24">
        <f t="shared" si="295"/>
        <v>0</v>
      </c>
      <c r="O172" s="24">
        <f t="shared" si="295"/>
        <v>794000</v>
      </c>
      <c r="P172" s="24">
        <f t="shared" si="295"/>
        <v>0</v>
      </c>
      <c r="Q172" s="24">
        <f t="shared" si="295"/>
        <v>0</v>
      </c>
      <c r="R172" s="24">
        <f t="shared" si="295"/>
        <v>0</v>
      </c>
      <c r="S172" s="24"/>
    </row>
    <row r="173" ht="40" customHeight="1" spans="1:19">
      <c r="A173" s="62" t="s">
        <v>176</v>
      </c>
      <c r="B173" s="62" t="s">
        <v>176</v>
      </c>
      <c r="C173" s="20">
        <v>397</v>
      </c>
      <c r="D173" s="20">
        <v>397</v>
      </c>
      <c r="E173" s="20">
        <v>397</v>
      </c>
      <c r="F173" s="21">
        <v>1</v>
      </c>
      <c r="G173" s="22">
        <f t="shared" ref="G173:G177" si="296">(C173+D173)*1000*F173</f>
        <v>794000</v>
      </c>
      <c r="H173" s="20">
        <f t="shared" ref="H173:H177" si="297">E173*2000*F173</f>
        <v>794000</v>
      </c>
      <c r="I173" s="20">
        <v>794000</v>
      </c>
      <c r="J173" s="20">
        <f t="shared" ref="J173:J177" si="298">ROUND(G173+H173-I173,0)</f>
        <v>794000</v>
      </c>
      <c r="K173" s="22">
        <v>0</v>
      </c>
      <c r="L173" s="20">
        <f t="shared" ref="L173:L177" si="299">J173-K173</f>
        <v>794000</v>
      </c>
      <c r="M173" s="20">
        <v>794000</v>
      </c>
      <c r="N173" s="22">
        <v>0</v>
      </c>
      <c r="O173" s="20">
        <v>794000</v>
      </c>
      <c r="P173" s="20">
        <f t="shared" ref="P173:R173" si="300">J173-M173</f>
        <v>0</v>
      </c>
      <c r="Q173" s="20">
        <f t="shared" si="300"/>
        <v>0</v>
      </c>
      <c r="R173" s="20">
        <f t="shared" si="300"/>
        <v>0</v>
      </c>
      <c r="S173" s="75"/>
    </row>
    <row r="174" ht="40" customHeight="1" spans="1:19">
      <c r="A174" s="63" t="s">
        <v>177</v>
      </c>
      <c r="B174" s="63" t="s">
        <v>177</v>
      </c>
      <c r="C174" s="24">
        <f t="shared" ref="C174:E174" si="301">C175</f>
        <v>682</v>
      </c>
      <c r="D174" s="24">
        <f t="shared" si="301"/>
        <v>682</v>
      </c>
      <c r="E174" s="24">
        <f t="shared" si="301"/>
        <v>682</v>
      </c>
      <c r="F174" s="24"/>
      <c r="G174" s="24">
        <f t="shared" ref="G174:R174" si="302">G175</f>
        <v>1364000</v>
      </c>
      <c r="H174" s="24">
        <f t="shared" si="302"/>
        <v>1364000</v>
      </c>
      <c r="I174" s="24">
        <f t="shared" si="302"/>
        <v>1364000</v>
      </c>
      <c r="J174" s="24">
        <f t="shared" si="302"/>
        <v>1364000</v>
      </c>
      <c r="K174" s="24">
        <f t="shared" si="302"/>
        <v>0</v>
      </c>
      <c r="L174" s="24">
        <f t="shared" si="302"/>
        <v>1364000</v>
      </c>
      <c r="M174" s="24">
        <f t="shared" si="302"/>
        <v>1364000</v>
      </c>
      <c r="N174" s="24">
        <f t="shared" si="302"/>
        <v>0</v>
      </c>
      <c r="O174" s="24">
        <f t="shared" si="302"/>
        <v>1364000</v>
      </c>
      <c r="P174" s="24">
        <f t="shared" si="302"/>
        <v>0</v>
      </c>
      <c r="Q174" s="24">
        <f t="shared" si="302"/>
        <v>0</v>
      </c>
      <c r="R174" s="24">
        <f t="shared" si="302"/>
        <v>0</v>
      </c>
      <c r="S174" s="24"/>
    </row>
    <row r="175" ht="40" customHeight="1" spans="1:19">
      <c r="A175" s="64" t="s">
        <v>177</v>
      </c>
      <c r="B175" s="64" t="s">
        <v>177</v>
      </c>
      <c r="C175" s="20">
        <v>682</v>
      </c>
      <c r="D175" s="20">
        <v>682</v>
      </c>
      <c r="E175" s="20">
        <v>682</v>
      </c>
      <c r="F175" s="21">
        <v>1</v>
      </c>
      <c r="G175" s="22">
        <f t="shared" si="296"/>
        <v>1364000</v>
      </c>
      <c r="H175" s="20">
        <f t="shared" si="297"/>
        <v>1364000</v>
      </c>
      <c r="I175" s="20">
        <v>1364000</v>
      </c>
      <c r="J175" s="20">
        <f t="shared" si="298"/>
        <v>1364000</v>
      </c>
      <c r="K175" s="22">
        <v>0</v>
      </c>
      <c r="L175" s="20">
        <f t="shared" si="299"/>
        <v>1364000</v>
      </c>
      <c r="M175" s="20">
        <v>1364000</v>
      </c>
      <c r="N175" s="22">
        <v>0</v>
      </c>
      <c r="O175" s="20">
        <v>1364000</v>
      </c>
      <c r="P175" s="20">
        <f t="shared" ref="P175:R175" si="303">J175-M175</f>
        <v>0</v>
      </c>
      <c r="Q175" s="20">
        <f t="shared" si="303"/>
        <v>0</v>
      </c>
      <c r="R175" s="20">
        <f t="shared" si="303"/>
        <v>0</v>
      </c>
      <c r="S175" s="76"/>
    </row>
    <row r="176" ht="40" customHeight="1" spans="1:19">
      <c r="A176" s="65" t="s">
        <v>178</v>
      </c>
      <c r="B176" s="65" t="s">
        <v>178</v>
      </c>
      <c r="C176" s="27">
        <f t="shared" ref="C176:E176" si="304">C177</f>
        <v>2366</v>
      </c>
      <c r="D176" s="27">
        <f t="shared" si="304"/>
        <v>2323</v>
      </c>
      <c r="E176" s="27">
        <f t="shared" si="304"/>
        <v>2366</v>
      </c>
      <c r="F176" s="27"/>
      <c r="G176" s="27">
        <f t="shared" ref="G176:R176" si="305">G177</f>
        <v>3985650</v>
      </c>
      <c r="H176" s="27">
        <f t="shared" si="305"/>
        <v>4022200</v>
      </c>
      <c r="I176" s="27">
        <f t="shared" si="305"/>
        <v>3935500</v>
      </c>
      <c r="J176" s="27">
        <f t="shared" si="305"/>
        <v>4072350</v>
      </c>
      <c r="K176" s="27">
        <f t="shared" si="305"/>
        <v>0</v>
      </c>
      <c r="L176" s="27">
        <f t="shared" si="305"/>
        <v>4072350</v>
      </c>
      <c r="M176" s="27">
        <f t="shared" si="305"/>
        <v>4022200</v>
      </c>
      <c r="N176" s="27">
        <f t="shared" si="305"/>
        <v>0</v>
      </c>
      <c r="O176" s="27">
        <f t="shared" si="305"/>
        <v>4022200</v>
      </c>
      <c r="P176" s="27">
        <f t="shared" si="305"/>
        <v>50150</v>
      </c>
      <c r="Q176" s="27">
        <f t="shared" si="305"/>
        <v>0</v>
      </c>
      <c r="R176" s="27">
        <f t="shared" si="305"/>
        <v>50150</v>
      </c>
      <c r="S176" s="27"/>
    </row>
    <row r="177" ht="40" customHeight="1" spans="1:19">
      <c r="A177" s="58" t="s">
        <v>178</v>
      </c>
      <c r="B177" s="58" t="s">
        <v>178</v>
      </c>
      <c r="C177" s="20">
        <v>2366</v>
      </c>
      <c r="D177" s="20">
        <v>2323</v>
      </c>
      <c r="E177" s="20">
        <v>2366</v>
      </c>
      <c r="F177" s="21">
        <v>0.85</v>
      </c>
      <c r="G177" s="22">
        <f t="shared" si="296"/>
        <v>3985650</v>
      </c>
      <c r="H177" s="20">
        <f t="shared" si="297"/>
        <v>4022200</v>
      </c>
      <c r="I177" s="20">
        <v>3935500</v>
      </c>
      <c r="J177" s="20">
        <f t="shared" si="298"/>
        <v>4072350</v>
      </c>
      <c r="K177" s="22">
        <v>0</v>
      </c>
      <c r="L177" s="20">
        <f t="shared" si="299"/>
        <v>4072350</v>
      </c>
      <c r="M177" s="20">
        <v>4022200</v>
      </c>
      <c r="N177" s="22">
        <v>0</v>
      </c>
      <c r="O177" s="20">
        <v>4022200</v>
      </c>
      <c r="P177" s="20">
        <f t="shared" ref="P177:R177" si="306">J177-M177</f>
        <v>50150</v>
      </c>
      <c r="Q177" s="20">
        <f t="shared" si="306"/>
        <v>0</v>
      </c>
      <c r="R177" s="20">
        <f t="shared" si="306"/>
        <v>50150</v>
      </c>
      <c r="S177" s="72"/>
    </row>
    <row r="178" ht="40" customHeight="1" spans="1:19">
      <c r="A178" s="23" t="s">
        <v>179</v>
      </c>
      <c r="B178" s="23" t="s">
        <v>179</v>
      </c>
      <c r="C178" s="24">
        <f t="shared" ref="C178:E178" si="307">SUM(C179:C182)</f>
        <v>2407</v>
      </c>
      <c r="D178" s="24">
        <f t="shared" si="307"/>
        <v>2170</v>
      </c>
      <c r="E178" s="24">
        <f t="shared" si="307"/>
        <v>2169</v>
      </c>
      <c r="F178" s="24"/>
      <c r="G178" s="24">
        <f t="shared" ref="G178:R178" si="308">SUM(G179:G182)</f>
        <v>3890450</v>
      </c>
      <c r="H178" s="24">
        <f t="shared" si="308"/>
        <v>3687300</v>
      </c>
      <c r="I178" s="24">
        <f t="shared" si="308"/>
        <v>4108900</v>
      </c>
      <c r="J178" s="24">
        <f t="shared" si="308"/>
        <v>3468850</v>
      </c>
      <c r="K178" s="24">
        <f t="shared" si="308"/>
        <v>0</v>
      </c>
      <c r="L178" s="24">
        <f t="shared" si="308"/>
        <v>3468850</v>
      </c>
      <c r="M178" s="24">
        <f t="shared" si="308"/>
        <v>3687300</v>
      </c>
      <c r="N178" s="24">
        <f t="shared" si="308"/>
        <v>0</v>
      </c>
      <c r="O178" s="24">
        <f t="shared" si="308"/>
        <v>3687300</v>
      </c>
      <c r="P178" s="24">
        <f t="shared" si="308"/>
        <v>-218450</v>
      </c>
      <c r="Q178" s="24">
        <f t="shared" si="308"/>
        <v>0</v>
      </c>
      <c r="R178" s="24">
        <f t="shared" si="308"/>
        <v>-218450</v>
      </c>
      <c r="S178" s="24"/>
    </row>
    <row r="179" ht="40" customHeight="1" spans="1:19">
      <c r="A179" s="25" t="s">
        <v>180</v>
      </c>
      <c r="B179" s="25" t="s">
        <v>180</v>
      </c>
      <c r="C179" s="20">
        <v>894</v>
      </c>
      <c r="D179" s="20">
        <v>763</v>
      </c>
      <c r="E179" s="20">
        <v>762</v>
      </c>
      <c r="F179" s="21">
        <v>0.85</v>
      </c>
      <c r="G179" s="22">
        <f t="shared" ref="G179:G182" si="309">(C179+D179)*1000*F179</f>
        <v>1408450</v>
      </c>
      <c r="H179" s="20">
        <f t="shared" ref="H179:H182" si="310">E179*2000*F179</f>
        <v>1295400</v>
      </c>
      <c r="I179" s="20">
        <v>1523200</v>
      </c>
      <c r="J179" s="20">
        <f t="shared" ref="J179:J182" si="311">ROUND(G179+H179-I179,0)</f>
        <v>1180650</v>
      </c>
      <c r="K179" s="22">
        <v>0</v>
      </c>
      <c r="L179" s="20">
        <f t="shared" ref="L179:L182" si="312">J179-K179</f>
        <v>1180650</v>
      </c>
      <c r="M179" s="20">
        <v>1295400</v>
      </c>
      <c r="N179" s="22">
        <v>0</v>
      </c>
      <c r="O179" s="20">
        <v>1295400</v>
      </c>
      <c r="P179" s="20">
        <f t="shared" ref="P179:R179" si="313">J179-M179</f>
        <v>-114750</v>
      </c>
      <c r="Q179" s="20">
        <f t="shared" si="313"/>
        <v>0</v>
      </c>
      <c r="R179" s="20">
        <f t="shared" si="313"/>
        <v>-114750</v>
      </c>
      <c r="S179" s="50"/>
    </row>
    <row r="180" ht="40" customHeight="1" spans="1:19">
      <c r="A180" s="25" t="s">
        <v>181</v>
      </c>
      <c r="B180" s="25" t="s">
        <v>181</v>
      </c>
      <c r="C180" s="20">
        <v>368</v>
      </c>
      <c r="D180" s="20">
        <v>395</v>
      </c>
      <c r="E180" s="20">
        <v>395</v>
      </c>
      <c r="F180" s="21">
        <v>0.85</v>
      </c>
      <c r="G180" s="22">
        <f t="shared" si="309"/>
        <v>648550</v>
      </c>
      <c r="H180" s="20">
        <f t="shared" si="310"/>
        <v>671500</v>
      </c>
      <c r="I180" s="20">
        <v>625600</v>
      </c>
      <c r="J180" s="20">
        <f t="shared" si="311"/>
        <v>694450</v>
      </c>
      <c r="K180" s="22">
        <v>0</v>
      </c>
      <c r="L180" s="20">
        <f t="shared" si="312"/>
        <v>694450</v>
      </c>
      <c r="M180" s="20">
        <v>671500</v>
      </c>
      <c r="N180" s="22">
        <v>0</v>
      </c>
      <c r="O180" s="20">
        <v>671500</v>
      </c>
      <c r="P180" s="20">
        <f t="shared" ref="P180:R180" si="314">J180-M180</f>
        <v>22950</v>
      </c>
      <c r="Q180" s="20">
        <f t="shared" si="314"/>
        <v>0</v>
      </c>
      <c r="R180" s="20">
        <f t="shared" si="314"/>
        <v>22950</v>
      </c>
      <c r="S180" s="50"/>
    </row>
    <row r="181" ht="40" customHeight="1" spans="1:19">
      <c r="A181" s="53" t="s">
        <v>182</v>
      </c>
      <c r="B181" s="25" t="s">
        <v>183</v>
      </c>
      <c r="C181" s="20">
        <v>61</v>
      </c>
      <c r="D181" s="20">
        <v>57</v>
      </c>
      <c r="E181" s="20">
        <v>57</v>
      </c>
      <c r="F181" s="21">
        <v>0.85</v>
      </c>
      <c r="G181" s="22">
        <f t="shared" si="309"/>
        <v>100300</v>
      </c>
      <c r="H181" s="20">
        <f t="shared" si="310"/>
        <v>96900</v>
      </c>
      <c r="I181" s="20">
        <v>103700</v>
      </c>
      <c r="J181" s="20">
        <f t="shared" si="311"/>
        <v>93500</v>
      </c>
      <c r="K181" s="22">
        <v>0</v>
      </c>
      <c r="L181" s="20">
        <f t="shared" si="312"/>
        <v>93500</v>
      </c>
      <c r="M181" s="20">
        <v>96900</v>
      </c>
      <c r="N181" s="22">
        <v>0</v>
      </c>
      <c r="O181" s="20">
        <v>96900</v>
      </c>
      <c r="P181" s="20">
        <f t="shared" ref="P181:R181" si="315">J181-M181</f>
        <v>-3400</v>
      </c>
      <c r="Q181" s="20">
        <f t="shared" si="315"/>
        <v>0</v>
      </c>
      <c r="R181" s="20">
        <f t="shared" si="315"/>
        <v>-3400</v>
      </c>
      <c r="S181" s="50"/>
    </row>
    <row r="182" ht="40" customHeight="1" spans="1:19">
      <c r="A182" s="53" t="s">
        <v>182</v>
      </c>
      <c r="B182" s="53" t="s">
        <v>182</v>
      </c>
      <c r="C182" s="20">
        <v>1084</v>
      </c>
      <c r="D182" s="20">
        <v>955</v>
      </c>
      <c r="E182" s="20">
        <v>955</v>
      </c>
      <c r="F182" s="21">
        <v>0.85</v>
      </c>
      <c r="G182" s="22">
        <f t="shared" si="309"/>
        <v>1733150</v>
      </c>
      <c r="H182" s="20">
        <f t="shared" si="310"/>
        <v>1623500</v>
      </c>
      <c r="I182" s="20">
        <v>1856400</v>
      </c>
      <c r="J182" s="20">
        <f t="shared" si="311"/>
        <v>1500250</v>
      </c>
      <c r="K182" s="22">
        <v>0</v>
      </c>
      <c r="L182" s="20">
        <f t="shared" si="312"/>
        <v>1500250</v>
      </c>
      <c r="M182" s="20">
        <v>1623500</v>
      </c>
      <c r="N182" s="22">
        <v>0</v>
      </c>
      <c r="O182" s="20">
        <v>1623500</v>
      </c>
      <c r="P182" s="20">
        <f t="shared" ref="P182:R182" si="316">J182-M182</f>
        <v>-123250</v>
      </c>
      <c r="Q182" s="20">
        <f t="shared" si="316"/>
        <v>0</v>
      </c>
      <c r="R182" s="20">
        <f t="shared" si="316"/>
        <v>-123250</v>
      </c>
      <c r="S182" s="50"/>
    </row>
    <row r="183" ht="40" customHeight="1" spans="1:19">
      <c r="A183" s="23" t="s">
        <v>184</v>
      </c>
      <c r="B183" s="23" t="s">
        <v>184</v>
      </c>
      <c r="C183" s="27">
        <f t="shared" ref="C183:E183" si="317">C184</f>
        <v>2059</v>
      </c>
      <c r="D183" s="27">
        <f t="shared" si="317"/>
        <v>1827</v>
      </c>
      <c r="E183" s="27">
        <f t="shared" si="317"/>
        <v>1827</v>
      </c>
      <c r="F183" s="27"/>
      <c r="G183" s="27">
        <f t="shared" ref="G183:R183" si="318">G184</f>
        <v>3886000</v>
      </c>
      <c r="H183" s="27">
        <f t="shared" si="318"/>
        <v>3654000</v>
      </c>
      <c r="I183" s="27">
        <f t="shared" si="318"/>
        <v>4118000</v>
      </c>
      <c r="J183" s="27">
        <f t="shared" si="318"/>
        <v>3422000</v>
      </c>
      <c r="K183" s="27">
        <f t="shared" si="318"/>
        <v>0</v>
      </c>
      <c r="L183" s="27">
        <f t="shared" si="318"/>
        <v>3422000</v>
      </c>
      <c r="M183" s="27">
        <f t="shared" si="318"/>
        <v>3654000</v>
      </c>
      <c r="N183" s="27">
        <f t="shared" si="318"/>
        <v>0</v>
      </c>
      <c r="O183" s="27">
        <f t="shared" si="318"/>
        <v>3654000</v>
      </c>
      <c r="P183" s="27">
        <f t="shared" si="318"/>
        <v>-232000</v>
      </c>
      <c r="Q183" s="27">
        <f t="shared" si="318"/>
        <v>0</v>
      </c>
      <c r="R183" s="27">
        <f t="shared" si="318"/>
        <v>-232000</v>
      </c>
      <c r="S183" s="27"/>
    </row>
    <row r="184" ht="40" customHeight="1" spans="1:19">
      <c r="A184" s="25" t="s">
        <v>184</v>
      </c>
      <c r="B184" s="25" t="s">
        <v>184</v>
      </c>
      <c r="C184" s="20">
        <v>2059</v>
      </c>
      <c r="D184" s="20">
        <v>1827</v>
      </c>
      <c r="E184" s="20">
        <v>1827</v>
      </c>
      <c r="F184" s="21">
        <v>1</v>
      </c>
      <c r="G184" s="22">
        <f t="shared" ref="G184:G189" si="319">(C184+D184)*1000*F184</f>
        <v>3886000</v>
      </c>
      <c r="H184" s="20">
        <f t="shared" ref="H184:H189" si="320">E184*2000*F184</f>
        <v>3654000</v>
      </c>
      <c r="I184" s="20">
        <v>4118000</v>
      </c>
      <c r="J184" s="20">
        <f t="shared" ref="J184:J189" si="321">ROUND(G184+H184-I184,0)</f>
        <v>3422000</v>
      </c>
      <c r="K184" s="22">
        <v>0</v>
      </c>
      <c r="L184" s="20">
        <f t="shared" ref="L184:L189" si="322">J184-K184</f>
        <v>3422000</v>
      </c>
      <c r="M184" s="20">
        <v>3654000</v>
      </c>
      <c r="N184" s="22">
        <v>0</v>
      </c>
      <c r="O184" s="20">
        <v>3654000</v>
      </c>
      <c r="P184" s="20">
        <f t="shared" ref="P184:R184" si="323">J184-M184</f>
        <v>-232000</v>
      </c>
      <c r="Q184" s="20">
        <f t="shared" si="323"/>
        <v>0</v>
      </c>
      <c r="R184" s="20">
        <f t="shared" si="323"/>
        <v>-232000</v>
      </c>
      <c r="S184" s="50"/>
    </row>
    <row r="185" ht="40" customHeight="1" spans="1:19">
      <c r="A185" s="23" t="s">
        <v>185</v>
      </c>
      <c r="B185" s="23" t="s">
        <v>185</v>
      </c>
      <c r="C185" s="24">
        <f t="shared" ref="C185:E185" si="324">SUM(C186:C189)</f>
        <v>4194</v>
      </c>
      <c r="D185" s="24">
        <f t="shared" si="324"/>
        <v>3420</v>
      </c>
      <c r="E185" s="24">
        <f t="shared" si="324"/>
        <v>3717</v>
      </c>
      <c r="F185" s="24"/>
      <c r="G185" s="24">
        <f t="shared" ref="G185:R185" si="325">SUM(G186:G189)</f>
        <v>6471900</v>
      </c>
      <c r="H185" s="24">
        <f t="shared" si="325"/>
        <v>6318900</v>
      </c>
      <c r="I185" s="24">
        <f t="shared" si="325"/>
        <v>7060100</v>
      </c>
      <c r="J185" s="24">
        <f t="shared" si="325"/>
        <v>5730700</v>
      </c>
      <c r="K185" s="24">
        <f t="shared" si="325"/>
        <v>0</v>
      </c>
      <c r="L185" s="24">
        <f t="shared" si="325"/>
        <v>5730700</v>
      </c>
      <c r="M185" s="24">
        <f t="shared" si="325"/>
        <v>6318900</v>
      </c>
      <c r="N185" s="24">
        <f t="shared" si="325"/>
        <v>0</v>
      </c>
      <c r="O185" s="24">
        <f t="shared" si="325"/>
        <v>6318900</v>
      </c>
      <c r="P185" s="24">
        <f t="shared" si="325"/>
        <v>-588200</v>
      </c>
      <c r="Q185" s="24">
        <f t="shared" si="325"/>
        <v>0</v>
      </c>
      <c r="R185" s="24">
        <f t="shared" si="325"/>
        <v>-588200</v>
      </c>
      <c r="S185" s="24"/>
    </row>
    <row r="186" ht="40" customHeight="1" spans="1:19">
      <c r="A186" s="25" t="s">
        <v>186</v>
      </c>
      <c r="B186" s="25" t="s">
        <v>186</v>
      </c>
      <c r="C186" s="20">
        <v>1289</v>
      </c>
      <c r="D186" s="20">
        <v>919</v>
      </c>
      <c r="E186" s="20">
        <v>1050</v>
      </c>
      <c r="F186" s="21">
        <v>0.85</v>
      </c>
      <c r="G186" s="22">
        <f t="shared" si="319"/>
        <v>1876800</v>
      </c>
      <c r="H186" s="20">
        <f t="shared" si="320"/>
        <v>1785000</v>
      </c>
      <c r="I186" s="20">
        <v>2176000</v>
      </c>
      <c r="J186" s="20">
        <f t="shared" si="321"/>
        <v>1485800</v>
      </c>
      <c r="K186" s="22">
        <v>0</v>
      </c>
      <c r="L186" s="20">
        <f t="shared" si="322"/>
        <v>1485800</v>
      </c>
      <c r="M186" s="20">
        <v>1785000</v>
      </c>
      <c r="N186" s="22">
        <v>0</v>
      </c>
      <c r="O186" s="20">
        <v>1785000</v>
      </c>
      <c r="P186" s="20">
        <f t="shared" ref="P186:R186" si="326">J186-M186</f>
        <v>-299200</v>
      </c>
      <c r="Q186" s="20">
        <f t="shared" si="326"/>
        <v>0</v>
      </c>
      <c r="R186" s="20">
        <f t="shared" si="326"/>
        <v>-299200</v>
      </c>
      <c r="S186" s="50"/>
    </row>
    <row r="187" ht="40" customHeight="1" spans="1:19">
      <c r="A187" s="25" t="s">
        <v>186</v>
      </c>
      <c r="B187" s="25" t="s">
        <v>187</v>
      </c>
      <c r="C187" s="20">
        <v>0</v>
      </c>
      <c r="D187" s="20">
        <v>0</v>
      </c>
      <c r="E187" s="20">
        <v>0</v>
      </c>
      <c r="F187" s="21">
        <v>0.85</v>
      </c>
      <c r="G187" s="22">
        <f t="shared" si="319"/>
        <v>0</v>
      </c>
      <c r="H187" s="20">
        <f t="shared" si="320"/>
        <v>0</v>
      </c>
      <c r="I187" s="20">
        <v>904400</v>
      </c>
      <c r="J187" s="20">
        <f t="shared" si="321"/>
        <v>-904400</v>
      </c>
      <c r="K187" s="22">
        <v>0</v>
      </c>
      <c r="L187" s="20">
        <f t="shared" si="322"/>
        <v>-904400</v>
      </c>
      <c r="M187" s="20">
        <v>0</v>
      </c>
      <c r="N187" s="22">
        <v>0</v>
      </c>
      <c r="O187" s="20">
        <v>0</v>
      </c>
      <c r="P187" s="20">
        <f t="shared" ref="P187:R187" si="327">J187-M187</f>
        <v>-904400</v>
      </c>
      <c r="Q187" s="20">
        <f t="shared" si="327"/>
        <v>0</v>
      </c>
      <c r="R187" s="20">
        <f t="shared" si="327"/>
        <v>-904400</v>
      </c>
      <c r="S187" s="51" t="s">
        <v>56</v>
      </c>
    </row>
    <row r="188" ht="40" customHeight="1" spans="1:19">
      <c r="A188" s="66" t="s">
        <v>188</v>
      </c>
      <c r="B188" s="66" t="s">
        <v>188</v>
      </c>
      <c r="C188" s="20">
        <v>1367</v>
      </c>
      <c r="D188" s="20">
        <v>1100</v>
      </c>
      <c r="E188" s="20">
        <v>1265</v>
      </c>
      <c r="F188" s="21">
        <v>0.85</v>
      </c>
      <c r="G188" s="22">
        <f t="shared" si="319"/>
        <v>2096950</v>
      </c>
      <c r="H188" s="20">
        <f t="shared" si="320"/>
        <v>2150500</v>
      </c>
      <c r="I188" s="20">
        <v>1363400</v>
      </c>
      <c r="J188" s="20">
        <f t="shared" si="321"/>
        <v>2884050</v>
      </c>
      <c r="K188" s="22">
        <v>0</v>
      </c>
      <c r="L188" s="20">
        <f t="shared" si="322"/>
        <v>2884050</v>
      </c>
      <c r="M188" s="20">
        <v>2150500</v>
      </c>
      <c r="N188" s="22">
        <v>0</v>
      </c>
      <c r="O188" s="20">
        <v>2150500</v>
      </c>
      <c r="P188" s="20">
        <f t="shared" ref="P188:R188" si="328">J188-M188</f>
        <v>733550</v>
      </c>
      <c r="Q188" s="20">
        <f t="shared" si="328"/>
        <v>0</v>
      </c>
      <c r="R188" s="20">
        <f t="shared" si="328"/>
        <v>733550</v>
      </c>
      <c r="S188" s="77"/>
    </row>
    <row r="189" ht="40" customHeight="1" spans="1:19">
      <c r="A189" s="67" t="s">
        <v>189</v>
      </c>
      <c r="B189" s="67" t="s">
        <v>189</v>
      </c>
      <c r="C189" s="20">
        <v>1538</v>
      </c>
      <c r="D189" s="20">
        <v>1401</v>
      </c>
      <c r="E189" s="20">
        <v>1402</v>
      </c>
      <c r="F189" s="68">
        <v>0.85</v>
      </c>
      <c r="G189" s="22">
        <f t="shared" si="319"/>
        <v>2498150</v>
      </c>
      <c r="H189" s="20">
        <f t="shared" si="320"/>
        <v>2383400</v>
      </c>
      <c r="I189" s="20">
        <v>2616300</v>
      </c>
      <c r="J189" s="20">
        <f t="shared" si="321"/>
        <v>2265250</v>
      </c>
      <c r="K189" s="22">
        <v>0</v>
      </c>
      <c r="L189" s="20">
        <f t="shared" si="322"/>
        <v>2265250</v>
      </c>
      <c r="M189" s="20">
        <v>2383400</v>
      </c>
      <c r="N189" s="22">
        <v>0</v>
      </c>
      <c r="O189" s="20">
        <v>2383400</v>
      </c>
      <c r="P189" s="20">
        <f t="shared" ref="P189:R189" si="329">J189-M189</f>
        <v>-118150</v>
      </c>
      <c r="Q189" s="20">
        <f t="shared" si="329"/>
        <v>0</v>
      </c>
      <c r="R189" s="20">
        <f t="shared" si="329"/>
        <v>-118150</v>
      </c>
      <c r="S189" s="78"/>
    </row>
    <row r="190" ht="40" customHeight="1" spans="1:19">
      <c r="A190" s="69" t="s">
        <v>190</v>
      </c>
      <c r="B190" s="69" t="s">
        <v>190</v>
      </c>
      <c r="C190" s="24">
        <f t="shared" ref="C190:E190" si="330">C191</f>
        <v>2925</v>
      </c>
      <c r="D190" s="24">
        <f t="shared" si="330"/>
        <v>2847</v>
      </c>
      <c r="E190" s="24">
        <f t="shared" si="330"/>
        <v>3350</v>
      </c>
      <c r="F190" s="24"/>
      <c r="G190" s="24">
        <f t="shared" ref="G190:R190" si="331">G191</f>
        <v>5772000</v>
      </c>
      <c r="H190" s="24">
        <f t="shared" si="331"/>
        <v>6700000</v>
      </c>
      <c r="I190" s="24">
        <f t="shared" si="331"/>
        <v>5874000</v>
      </c>
      <c r="J190" s="24">
        <f t="shared" si="331"/>
        <v>6598000</v>
      </c>
      <c r="K190" s="24">
        <f t="shared" si="331"/>
        <v>6598000</v>
      </c>
      <c r="L190" s="24">
        <f t="shared" si="331"/>
        <v>0</v>
      </c>
      <c r="M190" s="24">
        <f t="shared" si="331"/>
        <v>6700000</v>
      </c>
      <c r="N190" s="24">
        <f t="shared" si="331"/>
        <v>6700000</v>
      </c>
      <c r="O190" s="24">
        <f t="shared" si="331"/>
        <v>0</v>
      </c>
      <c r="P190" s="24">
        <f t="shared" si="331"/>
        <v>-102000</v>
      </c>
      <c r="Q190" s="24">
        <f t="shared" si="331"/>
        <v>-102000</v>
      </c>
      <c r="R190" s="24">
        <f t="shared" si="331"/>
        <v>0</v>
      </c>
      <c r="S190" s="24"/>
    </row>
    <row r="191" ht="40" customHeight="1" spans="1:19">
      <c r="A191" s="57" t="s">
        <v>190</v>
      </c>
      <c r="B191" s="57" t="s">
        <v>190</v>
      </c>
      <c r="C191" s="20">
        <v>2925</v>
      </c>
      <c r="D191" s="20">
        <v>2847</v>
      </c>
      <c r="E191" s="20">
        <v>3350</v>
      </c>
      <c r="F191" s="21">
        <v>1</v>
      </c>
      <c r="G191" s="22">
        <f t="shared" ref="G191:G195" si="332">(C191+D191)*1000*F191</f>
        <v>5772000</v>
      </c>
      <c r="H191" s="20">
        <f t="shared" ref="H191:H195" si="333">E191*2000*F191</f>
        <v>6700000</v>
      </c>
      <c r="I191" s="20">
        <v>5874000</v>
      </c>
      <c r="J191" s="20">
        <f t="shared" ref="J191:J195" si="334">ROUND(G191+H191-I191,0)</f>
        <v>6598000</v>
      </c>
      <c r="K191" s="22">
        <v>6598000</v>
      </c>
      <c r="L191" s="20">
        <f t="shared" ref="L191:L195" si="335">J191-K191</f>
        <v>0</v>
      </c>
      <c r="M191" s="20">
        <v>6700000</v>
      </c>
      <c r="N191" s="22">
        <v>6700000</v>
      </c>
      <c r="O191" s="20">
        <v>0</v>
      </c>
      <c r="P191" s="20">
        <f t="shared" ref="P191:R191" si="336">J191-M191</f>
        <v>-102000</v>
      </c>
      <c r="Q191" s="20">
        <f t="shared" si="336"/>
        <v>-102000</v>
      </c>
      <c r="R191" s="20">
        <f t="shared" si="336"/>
        <v>0</v>
      </c>
      <c r="S191" s="71"/>
    </row>
    <row r="192" ht="40" customHeight="1" spans="1:19">
      <c r="A192" s="70" t="s">
        <v>191</v>
      </c>
      <c r="B192" s="70" t="s">
        <v>191</v>
      </c>
      <c r="C192" s="27">
        <f t="shared" ref="C192:E192" si="337">SUM(C193:C193)</f>
        <v>2960</v>
      </c>
      <c r="D192" s="27">
        <f t="shared" si="337"/>
        <v>2622</v>
      </c>
      <c r="E192" s="27">
        <f t="shared" si="337"/>
        <v>2632</v>
      </c>
      <c r="F192" s="27"/>
      <c r="G192" s="27">
        <f t="shared" ref="G192:R192" si="338">SUM(G193:G193)</f>
        <v>5582000</v>
      </c>
      <c r="H192" s="27">
        <f t="shared" si="338"/>
        <v>5264000</v>
      </c>
      <c r="I192" s="27">
        <f t="shared" si="338"/>
        <v>5922000</v>
      </c>
      <c r="J192" s="27">
        <f t="shared" si="338"/>
        <v>4924000</v>
      </c>
      <c r="K192" s="27">
        <f t="shared" si="338"/>
        <v>4924000</v>
      </c>
      <c r="L192" s="27">
        <f t="shared" si="338"/>
        <v>0</v>
      </c>
      <c r="M192" s="27">
        <f t="shared" si="338"/>
        <v>5264000</v>
      </c>
      <c r="N192" s="27">
        <f t="shared" si="338"/>
        <v>5264000</v>
      </c>
      <c r="O192" s="27">
        <f t="shared" si="338"/>
        <v>0</v>
      </c>
      <c r="P192" s="27">
        <f t="shared" si="338"/>
        <v>-340000</v>
      </c>
      <c r="Q192" s="27">
        <f t="shared" si="338"/>
        <v>-340000</v>
      </c>
      <c r="R192" s="27">
        <f t="shared" si="338"/>
        <v>0</v>
      </c>
      <c r="S192" s="27"/>
    </row>
    <row r="193" ht="40" customHeight="1" spans="1:19">
      <c r="A193" s="79" t="s">
        <v>191</v>
      </c>
      <c r="B193" s="79" t="s">
        <v>191</v>
      </c>
      <c r="C193" s="20">
        <v>2960</v>
      </c>
      <c r="D193" s="20">
        <v>2622</v>
      </c>
      <c r="E193" s="20">
        <v>2632</v>
      </c>
      <c r="F193" s="80">
        <v>1</v>
      </c>
      <c r="G193" s="22">
        <f t="shared" si="332"/>
        <v>5582000</v>
      </c>
      <c r="H193" s="20">
        <f t="shared" si="333"/>
        <v>5264000</v>
      </c>
      <c r="I193" s="20">
        <v>5922000</v>
      </c>
      <c r="J193" s="20">
        <f t="shared" si="334"/>
        <v>4924000</v>
      </c>
      <c r="K193" s="22">
        <v>4924000</v>
      </c>
      <c r="L193" s="20">
        <f t="shared" si="335"/>
        <v>0</v>
      </c>
      <c r="M193" s="20">
        <v>5264000</v>
      </c>
      <c r="N193" s="22">
        <v>5264000</v>
      </c>
      <c r="O193" s="20">
        <v>0</v>
      </c>
      <c r="P193" s="20">
        <f t="shared" ref="P193:R193" si="339">J193-M193</f>
        <v>-340000</v>
      </c>
      <c r="Q193" s="20">
        <f t="shared" si="339"/>
        <v>-340000</v>
      </c>
      <c r="R193" s="20">
        <f t="shared" si="339"/>
        <v>0</v>
      </c>
      <c r="S193" s="83"/>
    </row>
    <row r="194" ht="40" customHeight="1" spans="1:19">
      <c r="A194" s="70" t="s">
        <v>192</v>
      </c>
      <c r="B194" s="70" t="s">
        <v>192</v>
      </c>
      <c r="C194" s="24">
        <f t="shared" ref="C194:E194" si="340">C195</f>
        <v>2376</v>
      </c>
      <c r="D194" s="24">
        <f t="shared" si="340"/>
        <v>1846</v>
      </c>
      <c r="E194" s="24">
        <f t="shared" si="340"/>
        <v>2111</v>
      </c>
      <c r="F194" s="24"/>
      <c r="G194" s="24">
        <f t="shared" ref="G194:R194" si="341">G195</f>
        <v>4222000</v>
      </c>
      <c r="H194" s="24">
        <f t="shared" si="341"/>
        <v>4222000</v>
      </c>
      <c r="I194" s="24">
        <f t="shared" si="341"/>
        <v>4750000</v>
      </c>
      <c r="J194" s="24">
        <f t="shared" si="341"/>
        <v>3694000</v>
      </c>
      <c r="K194" s="24">
        <f t="shared" si="341"/>
        <v>0</v>
      </c>
      <c r="L194" s="24">
        <f t="shared" si="341"/>
        <v>3694000</v>
      </c>
      <c r="M194" s="24">
        <f t="shared" si="341"/>
        <v>4222000</v>
      </c>
      <c r="N194" s="24">
        <f t="shared" si="341"/>
        <v>0</v>
      </c>
      <c r="O194" s="24">
        <f t="shared" si="341"/>
        <v>4222000</v>
      </c>
      <c r="P194" s="24">
        <f t="shared" si="341"/>
        <v>-528000</v>
      </c>
      <c r="Q194" s="24">
        <f t="shared" si="341"/>
        <v>0</v>
      </c>
      <c r="R194" s="24">
        <f t="shared" si="341"/>
        <v>-528000</v>
      </c>
      <c r="S194" s="24"/>
    </row>
    <row r="195" ht="40" customHeight="1" spans="1:19">
      <c r="A195" s="79" t="s">
        <v>192</v>
      </c>
      <c r="B195" s="79" t="s">
        <v>192</v>
      </c>
      <c r="C195" s="20">
        <v>2376</v>
      </c>
      <c r="D195" s="20">
        <v>1846</v>
      </c>
      <c r="E195" s="20">
        <v>2111</v>
      </c>
      <c r="F195" s="80">
        <v>1</v>
      </c>
      <c r="G195" s="22">
        <f t="shared" si="332"/>
        <v>4222000</v>
      </c>
      <c r="H195" s="20">
        <f t="shared" si="333"/>
        <v>4222000</v>
      </c>
      <c r="I195" s="20">
        <v>4750000</v>
      </c>
      <c r="J195" s="20">
        <f t="shared" si="334"/>
        <v>3694000</v>
      </c>
      <c r="K195" s="22">
        <v>0</v>
      </c>
      <c r="L195" s="20">
        <f t="shared" si="335"/>
        <v>3694000</v>
      </c>
      <c r="M195" s="20">
        <v>4222000</v>
      </c>
      <c r="N195" s="22">
        <v>0</v>
      </c>
      <c r="O195" s="20">
        <v>4222000</v>
      </c>
      <c r="P195" s="20">
        <f t="shared" ref="P195:R195" si="342">J195-M195</f>
        <v>-528000</v>
      </c>
      <c r="Q195" s="20">
        <f t="shared" si="342"/>
        <v>0</v>
      </c>
      <c r="R195" s="20">
        <f t="shared" si="342"/>
        <v>-528000</v>
      </c>
      <c r="S195" s="83"/>
    </row>
    <row r="196" ht="40" customHeight="1" spans="1:19">
      <c r="A196" s="23" t="s">
        <v>193</v>
      </c>
      <c r="B196" s="23" t="s">
        <v>193</v>
      </c>
      <c r="C196" s="27">
        <f t="shared" ref="C196:E196" si="343">SUM(C197:C200)</f>
        <v>2672</v>
      </c>
      <c r="D196" s="27">
        <f t="shared" si="343"/>
        <v>2542</v>
      </c>
      <c r="E196" s="27">
        <f t="shared" si="343"/>
        <v>2544</v>
      </c>
      <c r="F196" s="27"/>
      <c r="G196" s="27">
        <f t="shared" ref="G196:R196" si="344">SUM(G197:G200)</f>
        <v>4431900</v>
      </c>
      <c r="H196" s="27">
        <f t="shared" si="344"/>
        <v>4324800</v>
      </c>
      <c r="I196" s="27">
        <f t="shared" si="344"/>
        <v>4520300</v>
      </c>
      <c r="J196" s="27">
        <f t="shared" si="344"/>
        <v>4236400</v>
      </c>
      <c r="K196" s="27">
        <f t="shared" si="344"/>
        <v>0</v>
      </c>
      <c r="L196" s="27">
        <f t="shared" si="344"/>
        <v>4236400</v>
      </c>
      <c r="M196" s="27">
        <f t="shared" si="344"/>
        <v>4324800</v>
      </c>
      <c r="N196" s="27">
        <f t="shared" si="344"/>
        <v>0</v>
      </c>
      <c r="O196" s="27">
        <f t="shared" si="344"/>
        <v>4324800</v>
      </c>
      <c r="P196" s="27">
        <f t="shared" si="344"/>
        <v>-88400</v>
      </c>
      <c r="Q196" s="27">
        <f t="shared" si="344"/>
        <v>0</v>
      </c>
      <c r="R196" s="27">
        <f t="shared" si="344"/>
        <v>-88400</v>
      </c>
      <c r="S196" s="27"/>
    </row>
    <row r="197" ht="40" customHeight="1" spans="1:19">
      <c r="A197" s="25" t="s">
        <v>194</v>
      </c>
      <c r="B197" s="25" t="s">
        <v>194</v>
      </c>
      <c r="C197" s="20">
        <v>0</v>
      </c>
      <c r="D197" s="20">
        <v>0</v>
      </c>
      <c r="E197" s="20">
        <v>396</v>
      </c>
      <c r="F197" s="21">
        <v>0.85</v>
      </c>
      <c r="G197" s="22">
        <f t="shared" ref="G197:G200" si="345">(C197+D197)*1000*F197</f>
        <v>0</v>
      </c>
      <c r="H197" s="20">
        <f t="shared" ref="H197:H200" si="346">E197*2000*F197</f>
        <v>673200</v>
      </c>
      <c r="I197" s="20">
        <v>0</v>
      </c>
      <c r="J197" s="20">
        <f t="shared" ref="J197:J200" si="347">ROUND(G197+H197-I197,0)</f>
        <v>673200</v>
      </c>
      <c r="K197" s="22">
        <v>0</v>
      </c>
      <c r="L197" s="20">
        <f t="shared" ref="L197:L200" si="348">J197-K197</f>
        <v>673200</v>
      </c>
      <c r="M197" s="20">
        <v>673200</v>
      </c>
      <c r="N197" s="22">
        <v>0</v>
      </c>
      <c r="O197" s="20">
        <v>673200</v>
      </c>
      <c r="P197" s="20">
        <f t="shared" ref="P197:R197" si="349">J197-M197</f>
        <v>0</v>
      </c>
      <c r="Q197" s="20">
        <f t="shared" si="349"/>
        <v>0</v>
      </c>
      <c r="R197" s="20">
        <f t="shared" si="349"/>
        <v>0</v>
      </c>
      <c r="S197" s="50"/>
    </row>
    <row r="198" ht="40" customHeight="1" spans="1:19">
      <c r="A198" s="28" t="s">
        <v>195</v>
      </c>
      <c r="B198" s="28" t="s">
        <v>195</v>
      </c>
      <c r="C198" s="20">
        <v>1180</v>
      </c>
      <c r="D198" s="20">
        <v>1079</v>
      </c>
      <c r="E198" s="20">
        <v>683</v>
      </c>
      <c r="F198" s="29">
        <v>0.85</v>
      </c>
      <c r="G198" s="22">
        <f t="shared" si="345"/>
        <v>1920150</v>
      </c>
      <c r="H198" s="20">
        <f t="shared" si="346"/>
        <v>1161100</v>
      </c>
      <c r="I198" s="20">
        <v>1995800</v>
      </c>
      <c r="J198" s="20">
        <f t="shared" si="347"/>
        <v>1085450</v>
      </c>
      <c r="K198" s="22">
        <v>0</v>
      </c>
      <c r="L198" s="20">
        <f t="shared" si="348"/>
        <v>1085450</v>
      </c>
      <c r="M198" s="20">
        <v>1161100</v>
      </c>
      <c r="N198" s="22">
        <v>0</v>
      </c>
      <c r="O198" s="20">
        <v>1161100</v>
      </c>
      <c r="P198" s="20">
        <f t="shared" ref="P198:R198" si="350">J198-M198</f>
        <v>-75650</v>
      </c>
      <c r="Q198" s="20">
        <f t="shared" si="350"/>
        <v>0</v>
      </c>
      <c r="R198" s="20">
        <f t="shared" si="350"/>
        <v>-75650</v>
      </c>
      <c r="S198" s="52"/>
    </row>
    <row r="199" ht="40" customHeight="1" spans="1:19">
      <c r="A199" s="28" t="s">
        <v>196</v>
      </c>
      <c r="B199" s="28" t="s">
        <v>196</v>
      </c>
      <c r="C199" s="20">
        <v>982</v>
      </c>
      <c r="D199" s="20">
        <v>953</v>
      </c>
      <c r="E199" s="20">
        <v>951</v>
      </c>
      <c r="F199" s="29">
        <v>0.85</v>
      </c>
      <c r="G199" s="22">
        <f t="shared" si="345"/>
        <v>1644750</v>
      </c>
      <c r="H199" s="20">
        <f t="shared" si="346"/>
        <v>1616700</v>
      </c>
      <c r="I199" s="20">
        <v>1657500</v>
      </c>
      <c r="J199" s="20">
        <f t="shared" si="347"/>
        <v>1603950</v>
      </c>
      <c r="K199" s="22">
        <v>0</v>
      </c>
      <c r="L199" s="20">
        <f t="shared" si="348"/>
        <v>1603950</v>
      </c>
      <c r="M199" s="20">
        <v>1616700</v>
      </c>
      <c r="N199" s="22">
        <v>0</v>
      </c>
      <c r="O199" s="20">
        <v>1616700</v>
      </c>
      <c r="P199" s="20">
        <f t="shared" ref="P199:R199" si="351">J199-M199</f>
        <v>-12750</v>
      </c>
      <c r="Q199" s="20">
        <f t="shared" si="351"/>
        <v>0</v>
      </c>
      <c r="R199" s="20">
        <f t="shared" si="351"/>
        <v>-12750</v>
      </c>
      <c r="S199" s="52"/>
    </row>
    <row r="200" ht="40" customHeight="1" spans="1:19">
      <c r="A200" s="28" t="s">
        <v>197</v>
      </c>
      <c r="B200" s="28" t="s">
        <v>197</v>
      </c>
      <c r="C200" s="20">
        <v>510</v>
      </c>
      <c r="D200" s="20">
        <v>510</v>
      </c>
      <c r="E200" s="20">
        <v>514</v>
      </c>
      <c r="F200" s="29">
        <v>0.85</v>
      </c>
      <c r="G200" s="22">
        <f t="shared" si="345"/>
        <v>867000</v>
      </c>
      <c r="H200" s="20">
        <f t="shared" si="346"/>
        <v>873800</v>
      </c>
      <c r="I200" s="20">
        <v>867000</v>
      </c>
      <c r="J200" s="20">
        <f t="shared" si="347"/>
        <v>873800</v>
      </c>
      <c r="K200" s="22">
        <v>0</v>
      </c>
      <c r="L200" s="20">
        <f t="shared" si="348"/>
        <v>873800</v>
      </c>
      <c r="M200" s="20">
        <v>873800</v>
      </c>
      <c r="N200" s="22">
        <v>0</v>
      </c>
      <c r="O200" s="20">
        <v>873800</v>
      </c>
      <c r="P200" s="20">
        <f t="shared" ref="P200:R200" si="352">J200-M200</f>
        <v>0</v>
      </c>
      <c r="Q200" s="20">
        <f t="shared" si="352"/>
        <v>0</v>
      </c>
      <c r="R200" s="20">
        <f t="shared" si="352"/>
        <v>0</v>
      </c>
      <c r="S200" s="52"/>
    </row>
    <row r="201" ht="40" customHeight="1" spans="1:19">
      <c r="A201" s="81" t="s">
        <v>198</v>
      </c>
      <c r="B201" s="81" t="s">
        <v>198</v>
      </c>
      <c r="C201" s="82">
        <f t="shared" ref="C201:E201" si="353">C202</f>
        <v>1500</v>
      </c>
      <c r="D201" s="82">
        <f t="shared" si="353"/>
        <v>1500</v>
      </c>
      <c r="E201" s="82">
        <f t="shared" si="353"/>
        <v>1500</v>
      </c>
      <c r="F201" s="82"/>
      <c r="G201" s="82">
        <f t="shared" ref="G201:R201" si="354">G202</f>
        <v>2550000</v>
      </c>
      <c r="H201" s="82">
        <f t="shared" si="354"/>
        <v>2550000</v>
      </c>
      <c r="I201" s="82">
        <f t="shared" si="354"/>
        <v>2550000</v>
      </c>
      <c r="J201" s="82">
        <f t="shared" si="354"/>
        <v>2550000</v>
      </c>
      <c r="K201" s="82">
        <f t="shared" si="354"/>
        <v>0</v>
      </c>
      <c r="L201" s="82">
        <f t="shared" si="354"/>
        <v>2550000</v>
      </c>
      <c r="M201" s="82">
        <f t="shared" si="354"/>
        <v>2550000</v>
      </c>
      <c r="N201" s="82">
        <f t="shared" si="354"/>
        <v>0</v>
      </c>
      <c r="O201" s="82">
        <f t="shared" si="354"/>
        <v>2550000</v>
      </c>
      <c r="P201" s="82">
        <f t="shared" si="354"/>
        <v>0</v>
      </c>
      <c r="Q201" s="82">
        <f t="shared" si="354"/>
        <v>0</v>
      </c>
      <c r="R201" s="82">
        <f t="shared" si="354"/>
        <v>0</v>
      </c>
      <c r="S201" s="82"/>
    </row>
    <row r="202" ht="40" customHeight="1" spans="1:19">
      <c r="A202" s="28" t="s">
        <v>198</v>
      </c>
      <c r="B202" s="28" t="s">
        <v>198</v>
      </c>
      <c r="C202" s="20">
        <v>1500</v>
      </c>
      <c r="D202" s="20">
        <v>1500</v>
      </c>
      <c r="E202" s="20">
        <v>1500</v>
      </c>
      <c r="F202" s="29">
        <v>0.85</v>
      </c>
      <c r="G202" s="22">
        <f>(C202+D202)*1000*F202</f>
        <v>2550000</v>
      </c>
      <c r="H202" s="20">
        <f>E202*2000*F202</f>
        <v>2550000</v>
      </c>
      <c r="I202" s="20">
        <v>2550000</v>
      </c>
      <c r="J202" s="20">
        <f>ROUND(G202+H202-I202,0)</f>
        <v>2550000</v>
      </c>
      <c r="K202" s="22">
        <v>0</v>
      </c>
      <c r="L202" s="20">
        <f>J202-K202</f>
        <v>2550000</v>
      </c>
      <c r="M202" s="20">
        <v>2550000</v>
      </c>
      <c r="N202" s="22">
        <v>0</v>
      </c>
      <c r="O202" s="20">
        <v>2550000</v>
      </c>
      <c r="P202" s="20">
        <f t="shared" ref="P202:R202" si="355">J202-M202</f>
        <v>0</v>
      </c>
      <c r="Q202" s="20">
        <f t="shared" si="355"/>
        <v>0</v>
      </c>
      <c r="R202" s="20">
        <f t="shared" si="355"/>
        <v>0</v>
      </c>
      <c r="S202" s="52"/>
    </row>
    <row r="203" ht="40" customHeight="1" spans="1:19">
      <c r="A203" s="26" t="s">
        <v>199</v>
      </c>
      <c r="B203" s="26" t="s">
        <v>199</v>
      </c>
      <c r="C203" s="27">
        <f t="shared" ref="C203:E203" si="356">C204</f>
        <v>3117</v>
      </c>
      <c r="D203" s="27">
        <f t="shared" si="356"/>
        <v>3072</v>
      </c>
      <c r="E203" s="27">
        <f t="shared" si="356"/>
        <v>3072</v>
      </c>
      <c r="F203" s="27"/>
      <c r="G203" s="27">
        <f t="shared" ref="G203:R203" si="357">G204</f>
        <v>5260650</v>
      </c>
      <c r="H203" s="27">
        <f t="shared" si="357"/>
        <v>5222400</v>
      </c>
      <c r="I203" s="27">
        <f t="shared" si="357"/>
        <v>5259800</v>
      </c>
      <c r="J203" s="27">
        <f t="shared" si="357"/>
        <v>5223250</v>
      </c>
      <c r="K203" s="27">
        <f t="shared" si="357"/>
        <v>0</v>
      </c>
      <c r="L203" s="27">
        <f t="shared" si="357"/>
        <v>5223250</v>
      </c>
      <c r="M203" s="27">
        <f t="shared" si="357"/>
        <v>5222400</v>
      </c>
      <c r="N203" s="27">
        <f t="shared" si="357"/>
        <v>0</v>
      </c>
      <c r="O203" s="27">
        <f t="shared" si="357"/>
        <v>5222400</v>
      </c>
      <c r="P203" s="27">
        <f t="shared" si="357"/>
        <v>850</v>
      </c>
      <c r="Q203" s="27">
        <f t="shared" si="357"/>
        <v>0</v>
      </c>
      <c r="R203" s="27">
        <f t="shared" si="357"/>
        <v>850</v>
      </c>
      <c r="S203" s="27"/>
    </row>
    <row r="204" ht="40" customHeight="1" spans="1:19">
      <c r="A204" s="28" t="s">
        <v>199</v>
      </c>
      <c r="B204" s="28" t="s">
        <v>199</v>
      </c>
      <c r="C204" s="20">
        <v>3117</v>
      </c>
      <c r="D204" s="20">
        <v>3072</v>
      </c>
      <c r="E204" s="20">
        <v>3072</v>
      </c>
      <c r="F204" s="29">
        <v>0.85</v>
      </c>
      <c r="G204" s="22">
        <f>(C204+D204)*1000*F204</f>
        <v>5260650</v>
      </c>
      <c r="H204" s="20">
        <f>E204*2000*F204</f>
        <v>5222400</v>
      </c>
      <c r="I204" s="20">
        <v>5259800</v>
      </c>
      <c r="J204" s="20">
        <f>ROUND(G204+H204-I204,0)</f>
        <v>5223250</v>
      </c>
      <c r="K204" s="22">
        <v>0</v>
      </c>
      <c r="L204" s="20">
        <f>J204-K204</f>
        <v>5223250</v>
      </c>
      <c r="M204" s="20">
        <v>5222400</v>
      </c>
      <c r="N204" s="22">
        <v>0</v>
      </c>
      <c r="O204" s="20">
        <v>5222400</v>
      </c>
      <c r="P204" s="20">
        <f t="shared" ref="P204:R204" si="358">J204-M204</f>
        <v>850</v>
      </c>
      <c r="Q204" s="20">
        <f t="shared" si="358"/>
        <v>0</v>
      </c>
      <c r="R204" s="20">
        <f t="shared" si="358"/>
        <v>850</v>
      </c>
      <c r="S204" s="52"/>
    </row>
  </sheetData>
  <mergeCells count="13">
    <mergeCell ref="A2:S2"/>
    <mergeCell ref="R3:S3"/>
    <mergeCell ref="C4:F4"/>
    <mergeCell ref="J4:L4"/>
    <mergeCell ref="M4:O4"/>
    <mergeCell ref="P4:R4"/>
    <mergeCell ref="A7:B7"/>
    <mergeCell ref="A4:A5"/>
    <mergeCell ref="B4:B5"/>
    <mergeCell ref="G4:G5"/>
    <mergeCell ref="H4:H5"/>
    <mergeCell ref="I4:I5"/>
    <mergeCell ref="S4:S5"/>
  </mergeCells>
  <printOptions horizontalCentered="1"/>
  <pageMargins left="0.751388888888889" right="0.751388888888889" top="1" bottom="1" header="0.5" footer="0.5"/>
  <pageSetup paperSize="9" scale="42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附表3-3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张延彬</dc:creator>
  <cp:lastModifiedBy>张延彬</cp:lastModifiedBy>
  <dcterms:created xsi:type="dcterms:W3CDTF">2023-06-01T08:23:00Z</dcterms:created>
  <dcterms:modified xsi:type="dcterms:W3CDTF">2023-06-01T09:16:14Z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2052-11.8.2.10229</vt:lpwstr>
  </property>
</Properties>
</file>