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9720"/>
  </bookViews>
  <sheets>
    <sheet name="最终明细表" sheetId="2" r:id="rId1"/>
  </sheets>
  <calcPr calcId="144525"/>
</workbook>
</file>

<file path=xl/sharedStrings.xml><?xml version="1.0" encoding="utf-8"?>
<sst xmlns="http://schemas.openxmlformats.org/spreadsheetml/2006/main" count="171" uniqueCount="171">
  <si>
    <t>附件</t>
  </si>
  <si>
    <t>预拨广东省（不含深圳市）2023年上半年新冠病毒疫苗及
接种费用中央补助资金表</t>
  </si>
  <si>
    <t>单位：元</t>
  </si>
  <si>
    <t>地区</t>
  </si>
  <si>
    <t>医保基金负担情况</t>
  </si>
  <si>
    <t>财政补助</t>
  </si>
  <si>
    <t>本次下达中央补助</t>
  </si>
  <si>
    <t>疫苗结算人次数（人次）</t>
  </si>
  <si>
    <t>疫苗费用</t>
  </si>
  <si>
    <t>接种费用</t>
  </si>
  <si>
    <t>医保基金应支出金额</t>
  </si>
  <si>
    <t>财政应补助</t>
  </si>
  <si>
    <t>小计</t>
  </si>
  <si>
    <t>其中：零价格结算疫苗接种人次数</t>
  </si>
  <si>
    <t>合计</t>
  </si>
  <si>
    <t>广州市</t>
  </si>
  <si>
    <t>广州市本级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</si>
  <si>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</si>
  <si>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</si>
  <si>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</si>
  <si>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</si>
  <si>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</si>
  <si>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</si>
  <si>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</si>
  <si>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</si>
  <si>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</si>
  <si>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增城市</t>
  </si>
  <si>
    <t>从化市</t>
  </si>
  <si>
    <t>珠海市</t>
  </si>
  <si>
    <t>珠海市本级</t>
  </si>
  <si>
    <t>香洲区</t>
  </si>
  <si>
    <t>斗门区</t>
  </si>
  <si>
    <t>金湾区</t>
  </si>
  <si>
    <t>汕头市</t>
  </si>
  <si>
    <t>汕头市本级</t>
  </si>
  <si>
    <t>龙湖区</t>
  </si>
  <si>
    <t>金平区</t>
  </si>
  <si>
    <t>濠江区</t>
  </si>
  <si>
    <t>潮阳区</t>
  </si>
  <si>
    <t>潮南区</t>
  </si>
  <si>
    <t>澄海区</t>
  </si>
  <si>
    <t>南澳县</t>
  </si>
  <si>
    <t>佛山市</t>
  </si>
  <si>
    <t>佛山市本级</t>
  </si>
  <si>
    <t>禅城区</t>
  </si>
  <si>
    <t>南海区</t>
  </si>
  <si>
    <t>顺德区</t>
  </si>
  <si>
    <t>三水区</t>
  </si>
  <si>
    <t>高明区</t>
  </si>
  <si>
    <t>韶关市</t>
  </si>
  <si>
    <t>韶关市本级</t>
  </si>
  <si>
    <t>武江区</t>
  </si>
  <si>
    <t>浈江区</t>
  </si>
  <si>
    <t>曲江区</t>
  </si>
  <si>
    <t>始兴县</t>
  </si>
  <si>
    <t>仁化县</t>
  </si>
  <si>
    <t>翁源县</t>
  </si>
  <si>
    <t>乳源</t>
  </si>
  <si>
    <t>新丰县</t>
  </si>
  <si>
    <t>乐昌市</t>
  </si>
  <si>
    <t>南雄市</t>
  </si>
  <si>
    <t>河源市</t>
  </si>
  <si>
    <t>河源市本级</t>
  </si>
  <si>
    <t>源城区</t>
  </si>
  <si>
    <t>江东新区</t>
  </si>
  <si>
    <t>紫金县</t>
  </si>
  <si>
    <t>龙川县</t>
  </si>
  <si>
    <t>连平县</t>
  </si>
  <si>
    <t>和平县</t>
  </si>
  <si>
    <t>东源县</t>
  </si>
  <si>
    <t>梅州市</t>
  </si>
  <si>
    <t>梅州市本级</t>
  </si>
  <si>
    <t>梅江区</t>
  </si>
  <si>
    <t>梅县</t>
  </si>
  <si>
    <t>大埔县</t>
  </si>
  <si>
    <t>丰顺县</t>
  </si>
  <si>
    <t>五华县</t>
  </si>
  <si>
    <t>平远县</t>
  </si>
  <si>
    <t>蕉岭县</t>
  </si>
  <si>
    <t>兴宁市</t>
  </si>
  <si>
    <t>惠州市</t>
  </si>
  <si>
    <t>惠州市本级</t>
  </si>
  <si>
    <t>惠城区</t>
  </si>
  <si>
    <t>惠阳区</t>
  </si>
  <si>
    <t>博罗县</t>
  </si>
  <si>
    <t>惠东县</t>
  </si>
  <si>
    <t>龙门县</t>
  </si>
  <si>
    <t>大亚湾经济技术开发区</t>
  </si>
  <si>
    <t>汕尾市</t>
  </si>
  <si>
    <t>汕尾市本级</t>
  </si>
  <si>
    <t>城区</t>
  </si>
  <si>
    <t>海丰县</t>
  </si>
  <si>
    <t>陆河县</t>
  </si>
  <si>
    <t>陆丰市</t>
  </si>
  <si>
    <t>东莞市</t>
  </si>
  <si>
    <t>东莞市小计</t>
  </si>
  <si>
    <t>中山市</t>
  </si>
  <si>
    <t>中山市小计</t>
  </si>
  <si>
    <t>江门市</t>
  </si>
  <si>
    <t>江门市本级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</si>
  <si>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</si>
  <si>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</si>
  <si>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</si>
  <si>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</si>
  <si>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</si>
  <si>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</si>
  <si>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</si>
  <si>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</si>
  <si>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阳江市本级</t>
  </si>
  <si>
    <t>江城区</t>
  </si>
  <si>
    <t>阳西县</t>
  </si>
  <si>
    <t>阳东县</t>
  </si>
  <si>
    <t>阳春市</t>
  </si>
  <si>
    <t>湛江市</t>
  </si>
  <si>
    <t>湛江市本级</t>
  </si>
  <si>
    <t>赤坎区</t>
  </si>
  <si>
    <t>霞山区</t>
  </si>
  <si>
    <t>坡头区</t>
  </si>
  <si>
    <t>麻章区</t>
  </si>
  <si>
    <t>遂溪县</t>
  </si>
  <si>
    <t>徐闻县</t>
  </si>
  <si>
    <t>廉江市</t>
  </si>
  <si>
    <t>雷州市</t>
  </si>
  <si>
    <t>吴川市</t>
  </si>
  <si>
    <t>茂名市</t>
  </si>
  <si>
    <t>茂名市本级</t>
  </si>
  <si>
    <t>茂南区</t>
  </si>
  <si>
    <t>电白县</t>
  </si>
  <si>
    <t>高州市</t>
  </si>
  <si>
    <t>化州市</t>
  </si>
  <si>
    <t>信宜市</t>
  </si>
  <si>
    <t>肇庆市</t>
  </si>
  <si>
    <t>肇庆市本级</t>
  </si>
  <si>
    <t>端州区</t>
  </si>
  <si>
    <t>鼎湖区</t>
  </si>
  <si>
    <t>高要区</t>
  </si>
  <si>
    <t>广宁县</t>
  </si>
  <si>
    <t>怀集县</t>
  </si>
  <si>
    <t>封开县</t>
  </si>
  <si>
    <t>德庆县</t>
  </si>
  <si>
    <t>四会市</t>
  </si>
  <si>
    <t>清远市</t>
  </si>
  <si>
    <t>清远市本级</t>
  </si>
  <si>
    <t>清城区</t>
  </si>
  <si>
    <t>佛冈县</t>
  </si>
  <si>
    <t>阳山县</t>
  </si>
  <si>
    <t>连山</t>
  </si>
  <si>
    <t>连南</t>
  </si>
  <si>
    <t>清新县</t>
  </si>
  <si>
    <t>英德市</t>
  </si>
  <si>
    <t>连州市</t>
  </si>
  <si>
    <t>潮州市</t>
  </si>
  <si>
    <t>潮州市本级</t>
  </si>
  <si>
    <t>湘桥区</t>
  </si>
  <si>
    <t>潮安区</t>
  </si>
  <si>
    <t>枫溪区</t>
  </si>
  <si>
    <t>饶平县</t>
  </si>
  <si>
    <t>揭阳市</t>
  </si>
  <si>
    <t>揭阳市本级</t>
  </si>
  <si>
    <t>榕城区</t>
  </si>
  <si>
    <t>揭东县</t>
  </si>
  <si>
    <t>揭西县</t>
  </si>
  <si>
    <t>惠来县</t>
  </si>
  <si>
    <t>普宁市</t>
  </si>
  <si>
    <t>云浮市</t>
  </si>
  <si>
    <t>云浮市本级</t>
  </si>
  <si>
    <t>云城区</t>
  </si>
  <si>
    <t>新兴县</t>
  </si>
  <si>
    <t>郁南县</t>
  </si>
  <si>
    <t>云安县</t>
  </si>
  <si>
    <t>罗定市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</si>
</sst>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indexed="8"/>
      <name val="仿宋_GB2312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Times New Roman"/>
      <charset val="0"/>
    </font>
    <font>
      <sz val="14"/>
      <name val="宋体"/>
      <charset val="134"/>
      <scheme val="minor"/>
    </font>
    <font>
      <sz val="14"/>
      <color theme="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N164"/>
  <sheetViews>
    <sheetView tabSelected="1" workbookViewId="0">
      <selection activeCell="H4" sqref="H4:H6"/>
    </sheetView>
  </sheetViews>
  <sheetFormatPr defaultColWidth="8.875" defaultRowHeight="18.75"/>
  <cols>
    <col min="1" max="1" width="42.5166666666667" style="2" customWidth="1"/>
    <col min="2" max="2" width="13.8833333333333" style="6" hidden="1" customWidth="1"/>
    <col min="3" max="3" width="14" style="6" hidden="1" customWidth="1"/>
    <col min="4" max="4" width="18.125" style="7" hidden="1" customWidth="1"/>
    <col min="5" max="5" width="20.375" style="7" hidden="1" customWidth="1"/>
    <col min="6" max="6" width="18.8833333333333" style="1" hidden="1" customWidth="1"/>
    <col min="7" max="7" width="15.525" style="1" hidden="1" customWidth="1"/>
    <col min="8" max="8" width="44.7333333333333" style="1" customWidth="1"/>
    <col min="9" max="9" width="14.125" style="1" hidden="1" customWidth="1"/>
    <col min="10" max="16383" width="8.875" style="1"/>
    <col min="16384" max="16384" width="8.875" style="8"/>
  </cols>
  <sheetData>
    <row r="1" s="1" customFormat="1" spans="1:5">
      <c r="A1" s="2" t="s">
        <v>0</v>
      </c>
      <c r="B1" s="9"/>
      <c r="C1" s="9"/>
      <c r="D1" s="10"/>
      <c r="E1" s="10"/>
    </row>
    <row r="2" s="1" customFormat="1" ht="36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1" customFormat="1" ht="21" customHeight="1" spans="1:8">
      <c r="A3" s="12"/>
      <c r="B3" s="13"/>
      <c r="C3" s="13"/>
      <c r="D3" s="14"/>
      <c r="E3" s="15"/>
      <c r="F3" s="15"/>
      <c r="H3" s="16" t="s">
        <v>2</v>
      </c>
    </row>
    <row r="4" s="2" customFormat="1" ht="28" customHeight="1" spans="1:8">
      <c r="A4" s="17" t="s">
        <v>3</v>
      </c>
      <c r="B4" s="18" t="s">
        <v>4</v>
      </c>
      <c r="C4" s="18"/>
      <c r="D4" s="18"/>
      <c r="E4" s="18"/>
      <c r="F4" s="18"/>
      <c r="G4" s="18" t="s">
        <v>5</v>
      </c>
      <c r="H4" s="19" t="s">
        <v>6</v>
      </c>
    </row>
    <row r="5" s="2" customFormat="1" ht="26" customHeight="1" spans="1:8">
      <c r="A5" s="17"/>
      <c r="B5" s="18" t="s">
        <v>7</v>
      </c>
      <c r="C5" s="18"/>
      <c r="D5" s="20" t="s">
        <v>8</v>
      </c>
      <c r="E5" s="20" t="s">
        <v>9</v>
      </c>
      <c r="F5" s="21" t="s">
        <v>10</v>
      </c>
      <c r="G5" s="22" t="s">
        <v>11</v>
      </c>
      <c r="H5" s="19"/>
    </row>
    <row r="6" s="2" customFormat="1" ht="42" customHeight="1" spans="1:8">
      <c r="A6" s="17"/>
      <c r="B6" s="23" t="s">
        <v>12</v>
      </c>
      <c r="C6" s="24" t="s">
        <v>13</v>
      </c>
      <c r="D6" s="20"/>
      <c r="E6" s="20"/>
      <c r="F6" s="21"/>
      <c r="G6" s="22"/>
      <c r="H6" s="19"/>
    </row>
    <row r="7" s="3" customFormat="1" spans="1:248">
      <c r="A7" s="25" t="s">
        <v>14</v>
      </c>
      <c r="B7" s="26">
        <f t="shared" ref="B7:F7" si="0">SUM(B8,B21,B26,B35,B42,B54,B63,B73,B81,B87,B89,B91,B100,B106,B117,B124,B134,B144,B150,B157)</f>
        <v>7431261</v>
      </c>
      <c r="C7" s="26">
        <f t="shared" si="0"/>
        <v>1184</v>
      </c>
      <c r="D7" s="26">
        <f t="shared" si="0"/>
        <v>96259381</v>
      </c>
      <c r="E7" s="26">
        <f t="shared" si="0"/>
        <v>34006972.5</v>
      </c>
      <c r="F7" s="26">
        <f t="shared" si="0"/>
        <v>130266353.5</v>
      </c>
      <c r="G7" s="26">
        <f>SUM(G8:G163)</f>
        <v>39079907</v>
      </c>
      <c r="H7" s="26">
        <v>2050000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</row>
    <row r="8" s="4" customFormat="1" spans="1:9">
      <c r="A8" s="17" t="s">
        <v>15</v>
      </c>
      <c r="B8" s="27">
        <f>SUM(B9:B20)</f>
        <v>1383504</v>
      </c>
      <c r="C8" s="27">
        <f>SUM(C9:C20)</f>
        <v>250</v>
      </c>
      <c r="D8" s="27">
        <f>SUM(D9:D20)</f>
        <v>13102141.5</v>
      </c>
      <c r="E8" s="27">
        <f>SUM(E9:E20)</f>
        <v>6499516.5</v>
      </c>
      <c r="F8" s="27">
        <f t="shared" ref="F8:F71" si="1">D8+E8</f>
        <v>19601658</v>
      </c>
      <c r="G8" s="27">
        <f>ROUND(F8*0.3,0)</f>
        <v>5880497</v>
      </c>
      <c r="H8" s="28">
        <v>310000</v>
      </c>
      <c r="I8" s="4" t="e">
        <f>#REF!*(H7/#REF!)</f>
        <v>#REF!</v>
      </c>
    </row>
    <row r="9" s="4" customFormat="1" hidden="1" spans="1:9">
      <c r="A9" s="29" t="s">
        <v>16</v>
      </c>
      <c r="B9" s="27">
        <v>0</v>
      </c>
      <c r="C9" s="27">
        <v>0</v>
      </c>
      <c r="D9" s="27">
        <v>0</v>
      </c>
      <c r="E9" s="27">
        <v>0</v>
      </c>
      <c r="F9" s="27">
        <f t="shared" si="1"/>
        <v>0</v>
      </c>
      <c r="G9" s="27"/>
      <c r="H9" s="28">
        <v>0</v>
      </c>
      <c r="I9" s="4" t="e">
        <f>#REF!*(H8/#REF!)</f>
        <v>#REF!</v>
      </c>
    </row>
    <row r="10" s="1" customFormat="1" hidden="1" spans="1:9">
      <c r="A10" s="29" t="s">
        <v>17</v>
      </c>
      <c r="B10" s="27">
        <v>99677</v>
      </c>
      <c r="C10" s="27">
        <v>0</v>
      </c>
      <c r="D10" s="27">
        <v>1026864</v>
      </c>
      <c r="E10" s="27">
        <v>465156</v>
      </c>
      <c r="F10" s="27">
        <f t="shared" si="1"/>
        <v>1492020</v>
      </c>
      <c r="G10" s="27"/>
      <c r="H10" s="28">
        <v>0</v>
      </c>
      <c r="I10" s="4" t="e">
        <f>#REF!*(H9/#REF!)</f>
        <v>#REF!</v>
      </c>
    </row>
    <row r="11" s="1" customFormat="1" hidden="1" spans="1:9">
      <c r="A11" s="29" t="s">
        <v>18</v>
      </c>
      <c r="B11" s="27">
        <v>113761</v>
      </c>
      <c r="C11" s="27">
        <v>41</v>
      </c>
      <c r="D11" s="27">
        <v>803048</v>
      </c>
      <c r="E11" s="27">
        <v>553000.5</v>
      </c>
      <c r="F11" s="27">
        <f t="shared" si="1"/>
        <v>1356048.5</v>
      </c>
      <c r="G11" s="27"/>
      <c r="H11" s="28">
        <v>0</v>
      </c>
      <c r="I11" s="4" t="e">
        <f>#REF!*(H10/#REF!)</f>
        <v>#REF!</v>
      </c>
    </row>
    <row r="12" s="1" customFormat="1" hidden="1" spans="1:9">
      <c r="A12" s="29" t="s">
        <v>19</v>
      </c>
      <c r="B12" s="27">
        <v>125176</v>
      </c>
      <c r="C12" s="27">
        <v>170</v>
      </c>
      <c r="D12" s="27">
        <v>1058647.5</v>
      </c>
      <c r="E12" s="27">
        <v>593626.5</v>
      </c>
      <c r="F12" s="27">
        <f t="shared" si="1"/>
        <v>1652274</v>
      </c>
      <c r="G12" s="27"/>
      <c r="H12" s="28">
        <v>0</v>
      </c>
      <c r="I12" s="4" t="e">
        <f>#REF!*(H11/#REF!)</f>
        <v>#REF!</v>
      </c>
    </row>
    <row r="13" s="1" customFormat="1" hidden="1" spans="1:9">
      <c r="A13" s="29" t="s">
        <v>20</v>
      </c>
      <c r="B13" s="27">
        <v>153821</v>
      </c>
      <c r="C13" s="27">
        <v>0</v>
      </c>
      <c r="D13" s="27">
        <v>1346067.5</v>
      </c>
      <c r="E13" s="27">
        <v>714375</v>
      </c>
      <c r="F13" s="27">
        <f t="shared" si="1"/>
        <v>2060442.5</v>
      </c>
      <c r="G13" s="27"/>
      <c r="H13" s="28">
        <v>0</v>
      </c>
      <c r="I13" s="4" t="e">
        <f>#REF!*(H12/#REF!)</f>
        <v>#REF!</v>
      </c>
    </row>
    <row r="14" s="1" customFormat="1" hidden="1" spans="1:9">
      <c r="A14" s="29" t="s">
        <v>21</v>
      </c>
      <c r="B14" s="27">
        <v>218796</v>
      </c>
      <c r="C14" s="27">
        <v>36</v>
      </c>
      <c r="D14" s="27">
        <v>2343393.5</v>
      </c>
      <c r="E14" s="27">
        <v>993559.5</v>
      </c>
      <c r="F14" s="27">
        <f t="shared" si="1"/>
        <v>3336953</v>
      </c>
      <c r="G14" s="27"/>
      <c r="H14" s="28">
        <v>0</v>
      </c>
      <c r="I14" s="4" t="e">
        <f>#REF!*(H13/#REF!)</f>
        <v>#REF!</v>
      </c>
    </row>
    <row r="15" s="1" customFormat="1" hidden="1" spans="1:9">
      <c r="A15" s="29" t="s">
        <v>22</v>
      </c>
      <c r="B15" s="27">
        <v>113714</v>
      </c>
      <c r="C15" s="27">
        <v>0</v>
      </c>
      <c r="D15" s="27">
        <v>974449</v>
      </c>
      <c r="E15" s="27">
        <v>562680</v>
      </c>
      <c r="F15" s="27">
        <f t="shared" si="1"/>
        <v>1537129</v>
      </c>
      <c r="G15" s="27"/>
      <c r="H15" s="28">
        <v>0</v>
      </c>
      <c r="I15" s="4" t="e">
        <f>#REF!*(H14/#REF!)</f>
        <v>#REF!</v>
      </c>
    </row>
    <row r="16" s="1" customFormat="1" hidden="1" spans="1:9">
      <c r="A16" s="29" t="s">
        <v>23</v>
      </c>
      <c r="B16" s="27">
        <v>140946</v>
      </c>
      <c r="C16" s="27">
        <v>3</v>
      </c>
      <c r="D16" s="27">
        <v>1477921</v>
      </c>
      <c r="E16" s="27">
        <v>668637</v>
      </c>
      <c r="F16" s="27">
        <f t="shared" si="1"/>
        <v>2146558</v>
      </c>
      <c r="G16" s="27"/>
      <c r="H16" s="28">
        <v>0</v>
      </c>
      <c r="I16" s="4" t="e">
        <f>#REF!*(H15/#REF!)</f>
        <v>#REF!</v>
      </c>
    </row>
    <row r="17" s="1" customFormat="1" hidden="1" spans="1:9">
      <c r="A17" s="29" t="s">
        <v>24</v>
      </c>
      <c r="B17" s="27">
        <v>135468</v>
      </c>
      <c r="C17" s="27">
        <v>0</v>
      </c>
      <c r="D17" s="27">
        <v>1101647</v>
      </c>
      <c r="E17" s="27">
        <v>645313.5</v>
      </c>
      <c r="F17" s="27">
        <f t="shared" si="1"/>
        <v>1746960.5</v>
      </c>
      <c r="G17" s="27"/>
      <c r="H17" s="28">
        <v>0</v>
      </c>
      <c r="I17" s="4" t="e">
        <f>#REF!*(H16/#REF!)</f>
        <v>#REF!</v>
      </c>
    </row>
    <row r="18" s="1" customFormat="1" hidden="1" spans="1:9">
      <c r="A18" s="29" t="s">
        <v>25</v>
      </c>
      <c r="B18" s="27">
        <v>80217</v>
      </c>
      <c r="C18" s="27">
        <v>0</v>
      </c>
      <c r="D18" s="27">
        <v>782566.5</v>
      </c>
      <c r="E18" s="27">
        <v>368847</v>
      </c>
      <c r="F18" s="27">
        <f t="shared" si="1"/>
        <v>1151413.5</v>
      </c>
      <c r="G18" s="27"/>
      <c r="H18" s="28">
        <v>0</v>
      </c>
      <c r="I18" s="4" t="e">
        <f>#REF!*(H17/#REF!)</f>
        <v>#REF!</v>
      </c>
    </row>
    <row r="19" s="1" customFormat="1" hidden="1" spans="1:9">
      <c r="A19" s="29" t="s">
        <v>26</v>
      </c>
      <c r="B19" s="27">
        <v>139413</v>
      </c>
      <c r="C19" s="27">
        <v>0</v>
      </c>
      <c r="D19" s="27">
        <v>1508040.5</v>
      </c>
      <c r="E19" s="27">
        <v>632205</v>
      </c>
      <c r="F19" s="27">
        <f t="shared" si="1"/>
        <v>2140245.5</v>
      </c>
      <c r="G19" s="27"/>
      <c r="H19" s="28">
        <v>0</v>
      </c>
      <c r="I19" s="4" t="e">
        <f>#REF!*(H18/#REF!)</f>
        <v>#REF!</v>
      </c>
    </row>
    <row r="20" s="1" customFormat="1" hidden="1" spans="1:9">
      <c r="A20" s="29" t="s">
        <v>27</v>
      </c>
      <c r="B20" s="27">
        <v>62515</v>
      </c>
      <c r="C20" s="27">
        <v>0</v>
      </c>
      <c r="D20" s="27">
        <v>679497</v>
      </c>
      <c r="E20" s="27">
        <v>302116.5</v>
      </c>
      <c r="F20" s="27">
        <f t="shared" si="1"/>
        <v>981613.5</v>
      </c>
      <c r="G20" s="27"/>
      <c r="H20" s="28">
        <v>0</v>
      </c>
      <c r="I20" s="4" t="e">
        <f>#REF!*(H19/#REF!)</f>
        <v>#REF!</v>
      </c>
    </row>
    <row r="21" s="4" customFormat="1" spans="1:9">
      <c r="A21" s="17" t="s">
        <v>28</v>
      </c>
      <c r="B21" s="27">
        <f>SUM(B22:B25)</f>
        <v>195309</v>
      </c>
      <c r="C21" s="27">
        <f>SUM(C22:C25)</f>
        <v>0</v>
      </c>
      <c r="D21" s="27">
        <f>SUM(D22:D25)</f>
        <v>1721347</v>
      </c>
      <c r="E21" s="27">
        <f>SUM(E22:E25)</f>
        <v>894330</v>
      </c>
      <c r="F21" s="27">
        <f t="shared" si="1"/>
        <v>2615677</v>
      </c>
      <c r="G21" s="27">
        <f>ROUND(F21*0.3,0)</f>
        <v>784703</v>
      </c>
      <c r="H21" s="28">
        <v>40000</v>
      </c>
      <c r="I21" s="4" t="e">
        <f>#REF!*(H7/#REF!)</f>
        <v>#REF!</v>
      </c>
    </row>
    <row r="22" s="4" customFormat="1" hidden="1" spans="1:9">
      <c r="A22" s="29" t="s">
        <v>29</v>
      </c>
      <c r="B22" s="27">
        <v>0</v>
      </c>
      <c r="C22" s="27">
        <v>0</v>
      </c>
      <c r="D22" s="27">
        <v>0</v>
      </c>
      <c r="E22" s="27">
        <v>0</v>
      </c>
      <c r="F22" s="27">
        <f t="shared" si="1"/>
        <v>0</v>
      </c>
      <c r="G22" s="27"/>
      <c r="H22" s="28">
        <v>0</v>
      </c>
      <c r="I22" s="4" t="e">
        <f>#REF!*(H21/#REF!)</f>
        <v>#REF!</v>
      </c>
    </row>
    <row r="23" s="1" customFormat="1" hidden="1" spans="1:9">
      <c r="A23" s="29" t="s">
        <v>30</v>
      </c>
      <c r="B23" s="27">
        <v>124408</v>
      </c>
      <c r="C23" s="27">
        <v>0</v>
      </c>
      <c r="D23" s="27">
        <v>1044778</v>
      </c>
      <c r="E23" s="27">
        <v>566878.5</v>
      </c>
      <c r="F23" s="27">
        <f t="shared" si="1"/>
        <v>1611656.5</v>
      </c>
      <c r="G23" s="27"/>
      <c r="H23" s="28">
        <v>0</v>
      </c>
      <c r="I23" s="4" t="e">
        <f>#REF!*(H22/#REF!)</f>
        <v>#REF!</v>
      </c>
    </row>
    <row r="24" s="1" customFormat="1" hidden="1" spans="1:9">
      <c r="A24" s="29" t="s">
        <v>31</v>
      </c>
      <c r="B24" s="27">
        <v>37075</v>
      </c>
      <c r="C24" s="27">
        <v>0</v>
      </c>
      <c r="D24" s="27">
        <v>414917</v>
      </c>
      <c r="E24" s="27">
        <v>171112.5</v>
      </c>
      <c r="F24" s="27">
        <f t="shared" si="1"/>
        <v>586029.5</v>
      </c>
      <c r="G24" s="27"/>
      <c r="H24" s="28">
        <v>0</v>
      </c>
      <c r="I24" s="4" t="e">
        <f>#REF!*(H23/#REF!)</f>
        <v>#REF!</v>
      </c>
    </row>
    <row r="25" s="1" customFormat="1" hidden="1" spans="1:9">
      <c r="A25" s="29" t="s">
        <v>32</v>
      </c>
      <c r="B25" s="27">
        <v>33826</v>
      </c>
      <c r="C25" s="27">
        <v>0</v>
      </c>
      <c r="D25" s="27">
        <v>261652</v>
      </c>
      <c r="E25" s="27">
        <v>156339</v>
      </c>
      <c r="F25" s="27">
        <f t="shared" si="1"/>
        <v>417991</v>
      </c>
      <c r="G25" s="27"/>
      <c r="H25" s="28">
        <v>0</v>
      </c>
      <c r="I25" s="4" t="e">
        <f>#REF!*(H24/#REF!)</f>
        <v>#REF!</v>
      </c>
    </row>
    <row r="26" s="4" customFormat="1" spans="1:9">
      <c r="A26" s="17" t="s">
        <v>33</v>
      </c>
      <c r="B26" s="27">
        <f>SUM(B27:B34)</f>
        <v>346502</v>
      </c>
      <c r="C26" s="27">
        <f>SUM(C27:C34)</f>
        <v>4</v>
      </c>
      <c r="D26" s="27">
        <f>SUM(D27:D34)</f>
        <v>5007181</v>
      </c>
      <c r="E26" s="27">
        <f>SUM(E27:E34)</f>
        <v>1583703</v>
      </c>
      <c r="F26" s="27">
        <f t="shared" si="1"/>
        <v>6590884</v>
      </c>
      <c r="G26" s="27">
        <f>ROUND(F26*0.3,0)</f>
        <v>1977265</v>
      </c>
      <c r="H26" s="28">
        <v>100000</v>
      </c>
      <c r="I26" s="4" t="e">
        <f>#REF!*(H7/#REF!)</f>
        <v>#REF!</v>
      </c>
    </row>
    <row r="27" s="1" customFormat="1" hidden="1" spans="1:9">
      <c r="A27" s="29" t="s">
        <v>34</v>
      </c>
      <c r="B27" s="27">
        <v>0</v>
      </c>
      <c r="C27" s="27">
        <v>0</v>
      </c>
      <c r="D27" s="27">
        <v>0</v>
      </c>
      <c r="E27" s="27">
        <v>0</v>
      </c>
      <c r="F27" s="27">
        <f t="shared" si="1"/>
        <v>0</v>
      </c>
      <c r="G27" s="27"/>
      <c r="H27" s="28">
        <v>0</v>
      </c>
      <c r="I27" s="4" t="e">
        <f>#REF!*(H26/#REF!)</f>
        <v>#REF!</v>
      </c>
    </row>
    <row r="28" s="1" customFormat="1" hidden="1" spans="1:9">
      <c r="A28" s="29" t="s">
        <v>35</v>
      </c>
      <c r="B28" s="27">
        <v>33891</v>
      </c>
      <c r="C28" s="27">
        <v>1</v>
      </c>
      <c r="D28" s="27">
        <v>465496.5</v>
      </c>
      <c r="E28" s="27">
        <v>155241</v>
      </c>
      <c r="F28" s="27">
        <f t="shared" si="1"/>
        <v>620737.5</v>
      </c>
      <c r="G28" s="27"/>
      <c r="H28" s="28">
        <v>0</v>
      </c>
      <c r="I28" s="4" t="e">
        <f>#REF!*(H27/#REF!)</f>
        <v>#REF!</v>
      </c>
    </row>
    <row r="29" s="1" customFormat="1" hidden="1" spans="1:9">
      <c r="A29" s="29" t="s">
        <v>36</v>
      </c>
      <c r="B29" s="27">
        <v>58500</v>
      </c>
      <c r="C29" s="27">
        <v>3</v>
      </c>
      <c r="D29" s="27">
        <v>725940.5</v>
      </c>
      <c r="E29" s="27">
        <v>272898</v>
      </c>
      <c r="F29" s="27">
        <f t="shared" si="1"/>
        <v>998838.5</v>
      </c>
      <c r="G29" s="27"/>
      <c r="H29" s="28">
        <v>0</v>
      </c>
      <c r="I29" s="4" t="e">
        <f>#REF!*(H28/#REF!)</f>
        <v>#REF!</v>
      </c>
    </row>
    <row r="30" s="1" customFormat="1" hidden="1" spans="1:9">
      <c r="A30" s="29" t="s">
        <v>37</v>
      </c>
      <c r="B30" s="27">
        <v>19008</v>
      </c>
      <c r="C30" s="27">
        <v>0</v>
      </c>
      <c r="D30" s="27">
        <v>267554</v>
      </c>
      <c r="E30" s="27">
        <v>87313.5</v>
      </c>
      <c r="F30" s="27">
        <f t="shared" si="1"/>
        <v>354867.5</v>
      </c>
      <c r="G30" s="27"/>
      <c r="H30" s="28">
        <v>0</v>
      </c>
      <c r="I30" s="4" t="e">
        <f>#REF!*(H29/#REF!)</f>
        <v>#REF!</v>
      </c>
    </row>
    <row r="31" s="1" customFormat="1" hidden="1" spans="1:9">
      <c r="A31" s="29" t="s">
        <v>38</v>
      </c>
      <c r="B31" s="27">
        <v>104343</v>
      </c>
      <c r="C31" s="27">
        <v>0</v>
      </c>
      <c r="D31" s="27">
        <v>1572657.5</v>
      </c>
      <c r="E31" s="27">
        <v>474201</v>
      </c>
      <c r="F31" s="27">
        <f t="shared" si="1"/>
        <v>2046858.5</v>
      </c>
      <c r="G31" s="27"/>
      <c r="H31" s="28">
        <v>0</v>
      </c>
      <c r="I31" s="4" t="e">
        <f>#REF!*(H30/#REF!)</f>
        <v>#REF!</v>
      </c>
    </row>
    <row r="32" s="1" customFormat="1" hidden="1" spans="1:9">
      <c r="A32" s="29" t="s">
        <v>39</v>
      </c>
      <c r="B32" s="27">
        <v>92244</v>
      </c>
      <c r="C32" s="27">
        <v>0</v>
      </c>
      <c r="D32" s="27">
        <v>1444892.5</v>
      </c>
      <c r="E32" s="27">
        <v>416961</v>
      </c>
      <c r="F32" s="27">
        <f t="shared" si="1"/>
        <v>1861853.5</v>
      </c>
      <c r="G32" s="27"/>
      <c r="H32" s="28">
        <v>0</v>
      </c>
      <c r="I32" s="4" t="e">
        <f>#REF!*(H31/#REF!)</f>
        <v>#REF!</v>
      </c>
    </row>
    <row r="33" s="1" customFormat="1" hidden="1" spans="1:9">
      <c r="A33" s="29" t="s">
        <v>40</v>
      </c>
      <c r="B33" s="27">
        <v>33785</v>
      </c>
      <c r="C33" s="27">
        <v>0</v>
      </c>
      <c r="D33" s="27">
        <v>465458</v>
      </c>
      <c r="E33" s="27">
        <v>155799</v>
      </c>
      <c r="F33" s="27">
        <f t="shared" si="1"/>
        <v>621257</v>
      </c>
      <c r="G33" s="27"/>
      <c r="H33" s="28">
        <v>0</v>
      </c>
      <c r="I33" s="4" t="e">
        <f>#REF!*(H32/#REF!)</f>
        <v>#REF!</v>
      </c>
    </row>
    <row r="34" s="1" customFormat="1" hidden="1" spans="1:9">
      <c r="A34" s="29" t="s">
        <v>41</v>
      </c>
      <c r="B34" s="27">
        <v>4731</v>
      </c>
      <c r="C34" s="27">
        <v>0</v>
      </c>
      <c r="D34" s="27">
        <v>65182</v>
      </c>
      <c r="E34" s="27">
        <v>21289.5</v>
      </c>
      <c r="F34" s="27">
        <f t="shared" si="1"/>
        <v>86471.5</v>
      </c>
      <c r="G34" s="27"/>
      <c r="H34" s="28">
        <v>0</v>
      </c>
      <c r="I34" s="4" t="e">
        <f>#REF!*(H33/#REF!)</f>
        <v>#REF!</v>
      </c>
    </row>
    <row r="35" s="4" customFormat="1" spans="1:9">
      <c r="A35" s="17" t="s">
        <v>42</v>
      </c>
      <c r="B35" s="27">
        <f>SUM(B36:B41)</f>
        <v>458615</v>
      </c>
      <c r="C35" s="27">
        <f>SUM(C36:C41)</f>
        <v>0</v>
      </c>
      <c r="D35" s="27">
        <f>SUM(D36:D41)</f>
        <v>5338989</v>
      </c>
      <c r="E35" s="27">
        <f>SUM(E36:E41)</f>
        <v>2081970</v>
      </c>
      <c r="F35" s="27">
        <f t="shared" si="1"/>
        <v>7420959</v>
      </c>
      <c r="G35" s="27">
        <f>ROUND(F35*0.3,0)</f>
        <v>2226288</v>
      </c>
      <c r="H35" s="28">
        <v>120000</v>
      </c>
      <c r="I35" s="4" t="e">
        <f>#REF!*(H7/#REF!)</f>
        <v>#REF!</v>
      </c>
    </row>
    <row r="36" s="4" customFormat="1" hidden="1" spans="1:9">
      <c r="A36" s="29" t="s">
        <v>43</v>
      </c>
      <c r="B36" s="27">
        <v>0</v>
      </c>
      <c r="C36" s="27">
        <v>0</v>
      </c>
      <c r="D36" s="27">
        <v>0</v>
      </c>
      <c r="E36" s="27">
        <v>0</v>
      </c>
      <c r="F36" s="27">
        <f t="shared" si="1"/>
        <v>0</v>
      </c>
      <c r="G36" s="27"/>
      <c r="H36" s="28">
        <v>0</v>
      </c>
      <c r="I36" s="4" t="e">
        <f>#REF!*(H35/#REF!)</f>
        <v>#REF!</v>
      </c>
    </row>
    <row r="37" s="4" customFormat="1" hidden="1" spans="1:9">
      <c r="A37" s="29" t="s">
        <v>44</v>
      </c>
      <c r="B37" s="27">
        <v>90153</v>
      </c>
      <c r="C37" s="27">
        <v>0</v>
      </c>
      <c r="D37" s="27">
        <v>1005665</v>
      </c>
      <c r="E37" s="27">
        <v>417397.5</v>
      </c>
      <c r="F37" s="27">
        <f t="shared" si="1"/>
        <v>1423062.5</v>
      </c>
      <c r="G37" s="27"/>
      <c r="H37" s="28">
        <v>0</v>
      </c>
      <c r="I37" s="4" t="e">
        <f>#REF!*(H36/#REF!)</f>
        <v>#REF!</v>
      </c>
    </row>
    <row r="38" s="4" customFormat="1" hidden="1" spans="1:9">
      <c r="A38" s="29" t="s">
        <v>45</v>
      </c>
      <c r="B38" s="27">
        <v>158456</v>
      </c>
      <c r="C38" s="27">
        <v>0</v>
      </c>
      <c r="D38" s="27">
        <v>1888900</v>
      </c>
      <c r="E38" s="27">
        <v>715716</v>
      </c>
      <c r="F38" s="27">
        <f t="shared" si="1"/>
        <v>2604616</v>
      </c>
      <c r="G38" s="27"/>
      <c r="H38" s="28">
        <v>0</v>
      </c>
      <c r="I38" s="4" t="e">
        <f>#REF!*(H37/#REF!)</f>
        <v>#REF!</v>
      </c>
    </row>
    <row r="39" s="4" customFormat="1" hidden="1" spans="1:9">
      <c r="A39" s="29" t="s">
        <v>46</v>
      </c>
      <c r="B39" s="27">
        <v>135876</v>
      </c>
      <c r="C39" s="27">
        <v>0</v>
      </c>
      <c r="D39" s="27">
        <v>1663143</v>
      </c>
      <c r="E39" s="27">
        <v>614106</v>
      </c>
      <c r="F39" s="27">
        <f t="shared" si="1"/>
        <v>2277249</v>
      </c>
      <c r="G39" s="27"/>
      <c r="H39" s="28">
        <v>0</v>
      </c>
      <c r="I39" s="4" t="e">
        <f>#REF!*(H38/#REF!)</f>
        <v>#REF!</v>
      </c>
    </row>
    <row r="40" s="4" customFormat="1" hidden="1" spans="1:9">
      <c r="A40" s="29" t="s">
        <v>47</v>
      </c>
      <c r="B40" s="27">
        <v>45359</v>
      </c>
      <c r="C40" s="27">
        <v>0</v>
      </c>
      <c r="D40" s="27">
        <v>519408</v>
      </c>
      <c r="E40" s="27">
        <v>204781.5</v>
      </c>
      <c r="F40" s="27">
        <f t="shared" si="1"/>
        <v>724189.5</v>
      </c>
      <c r="G40" s="27"/>
      <c r="H40" s="28">
        <v>0</v>
      </c>
      <c r="I40" s="4" t="e">
        <f>#REF!*(H39/#REF!)</f>
        <v>#REF!</v>
      </c>
    </row>
    <row r="41" s="4" customFormat="1" hidden="1" spans="1:9">
      <c r="A41" s="29" t="s">
        <v>48</v>
      </c>
      <c r="B41" s="27">
        <v>28771</v>
      </c>
      <c r="C41" s="27">
        <v>0</v>
      </c>
      <c r="D41" s="27">
        <v>261873</v>
      </c>
      <c r="E41" s="27">
        <v>129969</v>
      </c>
      <c r="F41" s="27">
        <f t="shared" si="1"/>
        <v>391842</v>
      </c>
      <c r="G41" s="27"/>
      <c r="H41" s="28">
        <v>0</v>
      </c>
      <c r="I41" s="4" t="e">
        <f>#REF!*(H40/#REF!)</f>
        <v>#REF!</v>
      </c>
    </row>
    <row r="42" s="4" customFormat="1" spans="1:9">
      <c r="A42" s="17" t="s">
        <v>49</v>
      </c>
      <c r="B42" s="27">
        <f>SUM(B43:B53)</f>
        <v>205467</v>
      </c>
      <c r="C42" s="27">
        <f>SUM(C43:C53)</f>
        <v>130</v>
      </c>
      <c r="D42" s="27">
        <f>SUM(D43:D53)</f>
        <v>2659503</v>
      </c>
      <c r="E42" s="27">
        <f>SUM(E43:E53)</f>
        <v>943519.5</v>
      </c>
      <c r="F42" s="27">
        <f t="shared" si="1"/>
        <v>3603022.5</v>
      </c>
      <c r="G42" s="27">
        <f>ROUND(F42*0.3,0)</f>
        <v>1080907</v>
      </c>
      <c r="H42" s="28">
        <v>60000</v>
      </c>
      <c r="I42" s="33" t="e">
        <f>#REF!*(H7/#REF!)</f>
        <v>#REF!</v>
      </c>
    </row>
    <row r="43" s="1" customFormat="1" hidden="1" spans="1:9">
      <c r="A43" s="29" t="s">
        <v>50</v>
      </c>
      <c r="B43" s="27">
        <v>0</v>
      </c>
      <c r="C43" s="27">
        <v>0</v>
      </c>
      <c r="D43" s="27">
        <v>0</v>
      </c>
      <c r="E43" s="27">
        <v>0</v>
      </c>
      <c r="F43" s="27">
        <f t="shared" si="1"/>
        <v>0</v>
      </c>
      <c r="G43" s="27"/>
      <c r="H43" s="28">
        <v>0</v>
      </c>
      <c r="I43" s="4" t="e">
        <f>#REF!*(H42/#REF!)</f>
        <v>#REF!</v>
      </c>
    </row>
    <row r="44" s="1" customFormat="1" hidden="1" spans="1:9">
      <c r="A44" s="29" t="s">
        <v>51</v>
      </c>
      <c r="B44" s="27">
        <v>28064</v>
      </c>
      <c r="C44" s="27">
        <v>51</v>
      </c>
      <c r="D44" s="27">
        <v>320905</v>
      </c>
      <c r="E44" s="27">
        <v>133852.5</v>
      </c>
      <c r="F44" s="27">
        <f t="shared" si="1"/>
        <v>454757.5</v>
      </c>
      <c r="G44" s="27"/>
      <c r="H44" s="28">
        <v>0</v>
      </c>
      <c r="I44" s="4" t="e">
        <f>#REF!*(H43/#REF!)</f>
        <v>#REF!</v>
      </c>
    </row>
    <row r="45" s="1" customFormat="1" hidden="1" spans="1:9">
      <c r="A45" s="29" t="s">
        <v>52</v>
      </c>
      <c r="B45" s="27">
        <v>28367</v>
      </c>
      <c r="C45" s="27">
        <v>78</v>
      </c>
      <c r="D45" s="27">
        <v>333116</v>
      </c>
      <c r="E45" s="27">
        <v>130765.5</v>
      </c>
      <c r="F45" s="27">
        <f t="shared" si="1"/>
        <v>463881.5</v>
      </c>
      <c r="G45" s="27"/>
      <c r="H45" s="28">
        <v>0</v>
      </c>
      <c r="I45" s="4" t="e">
        <f>#REF!*(H44/#REF!)</f>
        <v>#REF!</v>
      </c>
    </row>
    <row r="46" s="1" customFormat="1" hidden="1" spans="1:9">
      <c r="A46" s="29" t="s">
        <v>53</v>
      </c>
      <c r="B46" s="27">
        <v>20204</v>
      </c>
      <c r="C46" s="27">
        <v>1</v>
      </c>
      <c r="D46" s="27">
        <v>241524</v>
      </c>
      <c r="E46" s="27">
        <v>92875.5</v>
      </c>
      <c r="F46" s="27">
        <f t="shared" si="1"/>
        <v>334399.5</v>
      </c>
      <c r="G46" s="27"/>
      <c r="H46" s="28">
        <v>0</v>
      </c>
      <c r="I46" s="4" t="e">
        <f>#REF!*(H45/#REF!)</f>
        <v>#REF!</v>
      </c>
    </row>
    <row r="47" s="1" customFormat="1" hidden="1" spans="1:9">
      <c r="A47" s="29" t="s">
        <v>54</v>
      </c>
      <c r="B47" s="27">
        <v>12274</v>
      </c>
      <c r="C47" s="27">
        <v>0</v>
      </c>
      <c r="D47" s="27">
        <v>161785</v>
      </c>
      <c r="E47" s="27">
        <v>55800</v>
      </c>
      <c r="F47" s="27">
        <f t="shared" si="1"/>
        <v>217585</v>
      </c>
      <c r="G47" s="27"/>
      <c r="H47" s="28">
        <v>0</v>
      </c>
      <c r="I47" s="4" t="e">
        <f>#REF!*(H46/#REF!)</f>
        <v>#REF!</v>
      </c>
    </row>
    <row r="48" s="1" customFormat="1" hidden="1" spans="1:9">
      <c r="A48" s="29" t="s">
        <v>55</v>
      </c>
      <c r="B48" s="27">
        <v>13210</v>
      </c>
      <c r="C48" s="27">
        <v>0</v>
      </c>
      <c r="D48" s="27">
        <v>192113</v>
      </c>
      <c r="E48" s="27">
        <v>60228</v>
      </c>
      <c r="F48" s="27">
        <f t="shared" si="1"/>
        <v>252341</v>
      </c>
      <c r="G48" s="27"/>
      <c r="H48" s="28">
        <v>0</v>
      </c>
      <c r="I48" s="4" t="e">
        <f>#REF!*(H47/#REF!)</f>
        <v>#REF!</v>
      </c>
    </row>
    <row r="49" s="1" customFormat="1" hidden="1" spans="1:9">
      <c r="A49" s="29" t="s">
        <v>56</v>
      </c>
      <c r="B49" s="27">
        <v>19593</v>
      </c>
      <c r="C49" s="27">
        <v>0</v>
      </c>
      <c r="D49" s="27">
        <v>278596</v>
      </c>
      <c r="E49" s="27">
        <v>88173</v>
      </c>
      <c r="F49" s="27">
        <f t="shared" si="1"/>
        <v>366769</v>
      </c>
      <c r="G49" s="27"/>
      <c r="H49" s="28">
        <v>0</v>
      </c>
      <c r="I49" s="4" t="e">
        <f>#REF!*(H35/#REF!)</f>
        <v>#REF!</v>
      </c>
    </row>
    <row r="50" s="1" customFormat="1" hidden="1" spans="1:9">
      <c r="A50" s="29" t="s">
        <v>57</v>
      </c>
      <c r="B50" s="27">
        <v>14395</v>
      </c>
      <c r="C50" s="27">
        <v>0</v>
      </c>
      <c r="D50" s="27">
        <v>188007</v>
      </c>
      <c r="E50" s="27">
        <v>66717</v>
      </c>
      <c r="F50" s="27">
        <f t="shared" si="1"/>
        <v>254724</v>
      </c>
      <c r="G50" s="27"/>
      <c r="H50" s="28">
        <v>0</v>
      </c>
      <c r="I50" s="4" t="e">
        <f>#REF!*(H49/#REF!)</f>
        <v>#REF!</v>
      </c>
    </row>
    <row r="51" s="1" customFormat="1" hidden="1" spans="1:9">
      <c r="A51" s="29" t="s">
        <v>58</v>
      </c>
      <c r="B51" s="27">
        <v>17608</v>
      </c>
      <c r="C51" s="27">
        <v>0</v>
      </c>
      <c r="D51" s="27">
        <v>246361</v>
      </c>
      <c r="E51" s="27">
        <v>79605</v>
      </c>
      <c r="F51" s="27">
        <f t="shared" si="1"/>
        <v>325966</v>
      </c>
      <c r="G51" s="27"/>
      <c r="H51" s="28">
        <v>0</v>
      </c>
      <c r="I51" s="4" t="e">
        <f>#REF!*(H50/#REF!)</f>
        <v>#REF!</v>
      </c>
    </row>
    <row r="52" s="1" customFormat="1" hidden="1" spans="1:9">
      <c r="A52" s="29" t="s">
        <v>59</v>
      </c>
      <c r="B52" s="27">
        <v>31841</v>
      </c>
      <c r="C52" s="27">
        <v>0</v>
      </c>
      <c r="D52" s="27">
        <v>434943</v>
      </c>
      <c r="E52" s="27">
        <v>143887.5</v>
      </c>
      <c r="F52" s="27">
        <f t="shared" si="1"/>
        <v>578830.5</v>
      </c>
      <c r="G52" s="27"/>
      <c r="H52" s="28">
        <v>0</v>
      </c>
      <c r="I52" s="4" t="e">
        <f>#REF!*(H51/#REF!)</f>
        <v>#REF!</v>
      </c>
    </row>
    <row r="53" s="1" customFormat="1" hidden="1" spans="1:9">
      <c r="A53" s="29" t="s">
        <v>60</v>
      </c>
      <c r="B53" s="27">
        <v>19911</v>
      </c>
      <c r="C53" s="27">
        <v>0</v>
      </c>
      <c r="D53" s="27">
        <v>262153</v>
      </c>
      <c r="E53" s="27">
        <v>91615.5</v>
      </c>
      <c r="F53" s="27">
        <f t="shared" si="1"/>
        <v>353768.5</v>
      </c>
      <c r="G53" s="27"/>
      <c r="H53" s="28">
        <v>0</v>
      </c>
      <c r="I53" s="4" t="e">
        <f>#REF!*(H52/#REF!)</f>
        <v>#REF!</v>
      </c>
    </row>
    <row r="54" s="4" customFormat="1" spans="1:9">
      <c r="A54" s="17" t="s">
        <v>61</v>
      </c>
      <c r="B54" s="27">
        <f>SUM(B55:B62)</f>
        <v>250765</v>
      </c>
      <c r="C54" s="27">
        <f>SUM(C55:C62)</f>
        <v>575</v>
      </c>
      <c r="D54" s="27">
        <f>SUM(D55:D62)</f>
        <v>3346973.5</v>
      </c>
      <c r="E54" s="27">
        <f>SUM(E55:E62)</f>
        <v>1178986.5</v>
      </c>
      <c r="F54" s="27">
        <f t="shared" si="1"/>
        <v>4525960</v>
      </c>
      <c r="G54" s="27">
        <f>ROUND(F54*0.3,0)</f>
        <v>1357788</v>
      </c>
      <c r="H54" s="28">
        <v>70000</v>
      </c>
      <c r="I54" s="4" t="e">
        <f>#REF!*(H7/#REF!)</f>
        <v>#REF!</v>
      </c>
    </row>
    <row r="55" s="1" customFormat="1" hidden="1" spans="1:9">
      <c r="A55" s="29" t="s">
        <v>62</v>
      </c>
      <c r="B55" s="27">
        <v>0</v>
      </c>
      <c r="C55" s="27">
        <v>0</v>
      </c>
      <c r="D55" s="27">
        <v>0</v>
      </c>
      <c r="E55" s="27">
        <v>0</v>
      </c>
      <c r="F55" s="27">
        <f t="shared" si="1"/>
        <v>0</v>
      </c>
      <c r="G55" s="27"/>
      <c r="H55" s="28">
        <v>0</v>
      </c>
      <c r="I55" s="4" t="e">
        <f>#REF!*(H54/#REF!)</f>
        <v>#REF!</v>
      </c>
    </row>
    <row r="56" s="1" customFormat="1" hidden="1" spans="1:9">
      <c r="A56" s="29" t="s">
        <v>63</v>
      </c>
      <c r="B56" s="27">
        <v>51703</v>
      </c>
      <c r="C56" s="27">
        <v>0</v>
      </c>
      <c r="D56" s="27">
        <v>588097</v>
      </c>
      <c r="E56" s="27">
        <v>249376.5</v>
      </c>
      <c r="F56" s="27">
        <f t="shared" si="1"/>
        <v>837473.5</v>
      </c>
      <c r="G56" s="27"/>
      <c r="H56" s="28">
        <v>0</v>
      </c>
      <c r="I56" s="4" t="e">
        <f>#REF!*(H55/#REF!)</f>
        <v>#REF!</v>
      </c>
    </row>
    <row r="57" s="1" customFormat="1" hidden="1" spans="1:9">
      <c r="A57" s="29" t="s">
        <v>64</v>
      </c>
      <c r="B57" s="27">
        <v>9623</v>
      </c>
      <c r="C57" s="27">
        <v>0</v>
      </c>
      <c r="D57" s="27">
        <v>105196</v>
      </c>
      <c r="E57" s="27">
        <v>46656</v>
      </c>
      <c r="F57" s="27">
        <f t="shared" si="1"/>
        <v>151852</v>
      </c>
      <c r="G57" s="27"/>
      <c r="H57" s="28">
        <v>0</v>
      </c>
      <c r="I57" s="4" t="e">
        <f>#REF!*(H56/#REF!)</f>
        <v>#REF!</v>
      </c>
    </row>
    <row r="58" s="1" customFormat="1" hidden="1" spans="1:9">
      <c r="A58" s="29" t="s">
        <v>65</v>
      </c>
      <c r="B58" s="27">
        <v>47922</v>
      </c>
      <c r="C58" s="27">
        <v>0</v>
      </c>
      <c r="D58" s="27">
        <v>675925</v>
      </c>
      <c r="E58" s="27">
        <v>224338.5</v>
      </c>
      <c r="F58" s="27">
        <f t="shared" si="1"/>
        <v>900263.5</v>
      </c>
      <c r="G58" s="27"/>
      <c r="H58" s="28">
        <v>0</v>
      </c>
      <c r="I58" s="4" t="e">
        <f>#REF!*(H57/#REF!)</f>
        <v>#REF!</v>
      </c>
    </row>
    <row r="59" s="1" customFormat="1" hidden="1" spans="1:9">
      <c r="A59" s="29" t="s">
        <v>66</v>
      </c>
      <c r="B59" s="27">
        <v>53192</v>
      </c>
      <c r="C59" s="27">
        <v>575</v>
      </c>
      <c r="D59" s="27">
        <v>724074</v>
      </c>
      <c r="E59" s="27">
        <v>244107</v>
      </c>
      <c r="F59" s="27">
        <f t="shared" si="1"/>
        <v>968181</v>
      </c>
      <c r="G59" s="27"/>
      <c r="H59" s="28">
        <v>0</v>
      </c>
      <c r="I59" s="4" t="e">
        <f>#REF!*(H58/#REF!)</f>
        <v>#REF!</v>
      </c>
    </row>
    <row r="60" s="1" customFormat="1" hidden="1" spans="1:9">
      <c r="A60" s="29" t="s">
        <v>67</v>
      </c>
      <c r="B60" s="27">
        <v>33966</v>
      </c>
      <c r="C60" s="27">
        <v>0</v>
      </c>
      <c r="D60" s="27">
        <v>472503.5</v>
      </c>
      <c r="E60" s="27">
        <v>156010.5</v>
      </c>
      <c r="F60" s="27">
        <f t="shared" si="1"/>
        <v>628514</v>
      </c>
      <c r="G60" s="27"/>
      <c r="H60" s="28">
        <v>0</v>
      </c>
      <c r="I60" s="4" t="e">
        <f>#REF!*(H59/#REF!)</f>
        <v>#REF!</v>
      </c>
    </row>
    <row r="61" s="1" customFormat="1" hidden="1" spans="1:9">
      <c r="A61" s="29" t="s">
        <v>68</v>
      </c>
      <c r="B61" s="27">
        <v>31540</v>
      </c>
      <c r="C61" s="27">
        <v>0</v>
      </c>
      <c r="D61" s="27">
        <v>391643</v>
      </c>
      <c r="E61" s="27">
        <v>155137.5</v>
      </c>
      <c r="F61" s="27">
        <f t="shared" si="1"/>
        <v>546780.5</v>
      </c>
      <c r="G61" s="27"/>
      <c r="H61" s="28">
        <v>0</v>
      </c>
      <c r="I61" s="4" t="e">
        <f>#REF!*(H60/#REF!)</f>
        <v>#REF!</v>
      </c>
    </row>
    <row r="62" s="5" customFormat="1" hidden="1" spans="1:9">
      <c r="A62" s="30" t="s">
        <v>69</v>
      </c>
      <c r="B62" s="31">
        <v>22819</v>
      </c>
      <c r="C62" s="27">
        <v>0</v>
      </c>
      <c r="D62" s="31">
        <v>389535</v>
      </c>
      <c r="E62" s="27">
        <v>103360.5</v>
      </c>
      <c r="F62" s="27">
        <f t="shared" si="1"/>
        <v>492895.5</v>
      </c>
      <c r="G62" s="27"/>
      <c r="H62" s="28">
        <v>0</v>
      </c>
      <c r="I62" s="4" t="e">
        <f>#REF!*(H61/#REF!)</f>
        <v>#REF!</v>
      </c>
    </row>
    <row r="63" s="4" customFormat="1" spans="1:9">
      <c r="A63" s="17" t="s">
        <v>70</v>
      </c>
      <c r="B63" s="27">
        <f>SUM(B64:B72)</f>
        <v>307541</v>
      </c>
      <c r="C63" s="27">
        <f>SUM(C64:C72)</f>
        <v>49</v>
      </c>
      <c r="D63" s="27">
        <f>SUM(D64:D72)</f>
        <v>4598156</v>
      </c>
      <c r="E63" s="27">
        <f>SUM(E64:E72)</f>
        <v>1395009</v>
      </c>
      <c r="F63" s="27">
        <f t="shared" si="1"/>
        <v>5993165</v>
      </c>
      <c r="G63" s="27">
        <f>ROUND(F63*0.3,0)</f>
        <v>1797950</v>
      </c>
      <c r="H63" s="28">
        <v>90000</v>
      </c>
      <c r="I63" s="4" t="e">
        <f>#REF!*(H7/#REF!)</f>
        <v>#REF!</v>
      </c>
    </row>
    <row r="64" s="4" customFormat="1" hidden="1" spans="1:9">
      <c r="A64" s="29" t="s">
        <v>71</v>
      </c>
      <c r="B64" s="27">
        <v>0</v>
      </c>
      <c r="C64" s="27">
        <v>0</v>
      </c>
      <c r="D64" s="27">
        <v>0</v>
      </c>
      <c r="E64" s="27">
        <v>0</v>
      </c>
      <c r="F64" s="27">
        <f t="shared" si="1"/>
        <v>0</v>
      </c>
      <c r="G64" s="27"/>
      <c r="H64" s="28">
        <v>0</v>
      </c>
      <c r="I64" s="4" t="e">
        <f>#REF!*(H63/#REF!)</f>
        <v>#REF!</v>
      </c>
    </row>
    <row r="65" s="4" customFormat="1" hidden="1" spans="1:9">
      <c r="A65" s="29" t="s">
        <v>72</v>
      </c>
      <c r="B65" s="27">
        <v>41071</v>
      </c>
      <c r="C65" s="27">
        <v>3</v>
      </c>
      <c r="D65" s="27">
        <v>561024.5</v>
      </c>
      <c r="E65" s="27">
        <v>187789.5</v>
      </c>
      <c r="F65" s="27">
        <f t="shared" si="1"/>
        <v>748814</v>
      </c>
      <c r="G65" s="27"/>
      <c r="H65" s="28">
        <v>0</v>
      </c>
      <c r="I65" s="4" t="e">
        <f>#REF!*(H64/#REF!)</f>
        <v>#REF!</v>
      </c>
    </row>
    <row r="66" s="4" customFormat="1" hidden="1" spans="1:9">
      <c r="A66" s="29" t="s">
        <v>73</v>
      </c>
      <c r="B66" s="27">
        <v>39924</v>
      </c>
      <c r="C66" s="27">
        <v>0</v>
      </c>
      <c r="D66" s="27">
        <v>573828</v>
      </c>
      <c r="E66" s="27">
        <v>180418.5</v>
      </c>
      <c r="F66" s="27">
        <f t="shared" si="1"/>
        <v>754246.5</v>
      </c>
      <c r="G66" s="27"/>
      <c r="H66" s="28">
        <v>0</v>
      </c>
      <c r="I66" s="4" t="e">
        <f>#REF!*(H65/#REF!)</f>
        <v>#REF!</v>
      </c>
    </row>
    <row r="67" s="4" customFormat="1" hidden="1" spans="1:9">
      <c r="A67" s="29" t="s">
        <v>74</v>
      </c>
      <c r="B67" s="27">
        <v>30310</v>
      </c>
      <c r="C67" s="27">
        <v>0</v>
      </c>
      <c r="D67" s="27">
        <v>449519</v>
      </c>
      <c r="E67" s="27">
        <v>136768.5</v>
      </c>
      <c r="F67" s="27">
        <f t="shared" si="1"/>
        <v>586287.5</v>
      </c>
      <c r="G67" s="27"/>
      <c r="H67" s="28">
        <v>0</v>
      </c>
      <c r="I67" s="4" t="e">
        <f>#REF!*(H66/#REF!)</f>
        <v>#REF!</v>
      </c>
    </row>
    <row r="68" s="4" customFormat="1" hidden="1" spans="1:9">
      <c r="A68" s="29" t="s">
        <v>75</v>
      </c>
      <c r="B68" s="27">
        <v>41005</v>
      </c>
      <c r="C68" s="27">
        <v>0</v>
      </c>
      <c r="D68" s="27">
        <v>637136.5</v>
      </c>
      <c r="E68" s="27">
        <v>186115.5</v>
      </c>
      <c r="F68" s="27">
        <f t="shared" si="1"/>
        <v>823252</v>
      </c>
      <c r="G68" s="27"/>
      <c r="H68" s="28">
        <v>0</v>
      </c>
      <c r="I68" s="4" t="e">
        <f>#REF!*(H67/#REF!)</f>
        <v>#REF!</v>
      </c>
    </row>
    <row r="69" s="4" customFormat="1" hidden="1" spans="1:9">
      <c r="A69" s="29" t="s">
        <v>76</v>
      </c>
      <c r="B69" s="27">
        <v>63578</v>
      </c>
      <c r="C69" s="27">
        <v>0</v>
      </c>
      <c r="D69" s="27">
        <v>1000737</v>
      </c>
      <c r="E69" s="27">
        <v>286614</v>
      </c>
      <c r="F69" s="27">
        <f t="shared" si="1"/>
        <v>1287351</v>
      </c>
      <c r="G69" s="27"/>
      <c r="H69" s="28">
        <v>0</v>
      </c>
      <c r="I69" s="4" t="e">
        <f>#REF!*(H68/#REF!)</f>
        <v>#REF!</v>
      </c>
    </row>
    <row r="70" s="4" customFormat="1" hidden="1" spans="1:9">
      <c r="A70" s="29" t="s">
        <v>77</v>
      </c>
      <c r="B70" s="27">
        <v>13367</v>
      </c>
      <c r="C70" s="27">
        <v>46</v>
      </c>
      <c r="D70" s="27">
        <v>192394</v>
      </c>
      <c r="E70" s="27">
        <v>61992</v>
      </c>
      <c r="F70" s="27">
        <f t="shared" si="1"/>
        <v>254386</v>
      </c>
      <c r="G70" s="27"/>
      <c r="H70" s="28">
        <v>0</v>
      </c>
      <c r="I70" s="4" t="e">
        <f>#REF!*(H69/#REF!)</f>
        <v>#REF!</v>
      </c>
    </row>
    <row r="71" s="4" customFormat="1" hidden="1" spans="1:9">
      <c r="A71" s="29" t="s">
        <v>78</v>
      </c>
      <c r="B71" s="27">
        <v>16000</v>
      </c>
      <c r="C71" s="27">
        <v>0</v>
      </c>
      <c r="D71" s="27">
        <v>226603</v>
      </c>
      <c r="E71" s="27">
        <v>74160</v>
      </c>
      <c r="F71" s="27">
        <f t="shared" si="1"/>
        <v>300763</v>
      </c>
      <c r="G71" s="27"/>
      <c r="H71" s="28">
        <v>0</v>
      </c>
      <c r="I71" s="4" t="e">
        <f>#REF!*(H70/#REF!)</f>
        <v>#REF!</v>
      </c>
    </row>
    <row r="72" s="4" customFormat="1" hidden="1" spans="1:9">
      <c r="A72" s="29" t="s">
        <v>79</v>
      </c>
      <c r="B72" s="27">
        <v>62286</v>
      </c>
      <c r="C72" s="27">
        <v>0</v>
      </c>
      <c r="D72" s="27">
        <v>956914</v>
      </c>
      <c r="E72" s="27">
        <v>281151</v>
      </c>
      <c r="F72" s="27">
        <f t="shared" ref="F72:F135" si="2">D72+E72</f>
        <v>1238065</v>
      </c>
      <c r="G72" s="27"/>
      <c r="H72" s="28">
        <v>0</v>
      </c>
      <c r="I72" s="4" t="e">
        <f>#REF!*(H71/#REF!)</f>
        <v>#REF!</v>
      </c>
    </row>
    <row r="73" s="4" customFormat="1" spans="1:9">
      <c r="A73" s="17" t="s">
        <v>80</v>
      </c>
      <c r="B73" s="27">
        <f>SUM(B74:B80)</f>
        <v>301891</v>
      </c>
      <c r="C73" s="27">
        <f>SUM(C74:C80)</f>
        <v>15</v>
      </c>
      <c r="D73" s="27">
        <f>SUM(D74:D80)</f>
        <v>3768888</v>
      </c>
      <c r="E73" s="27">
        <f>SUM(E74:E80)</f>
        <v>1373152.5</v>
      </c>
      <c r="F73" s="27">
        <f t="shared" si="2"/>
        <v>5142040.5</v>
      </c>
      <c r="G73" s="27">
        <f>ROUND(F73*0.3,0)</f>
        <v>1542612</v>
      </c>
      <c r="H73" s="28">
        <v>80000</v>
      </c>
      <c r="I73" s="4" t="e">
        <f>#REF!*(H7/#REF!)</f>
        <v>#REF!</v>
      </c>
    </row>
    <row r="74" s="1" customFormat="1" hidden="1" spans="1:9">
      <c r="A74" s="29" t="s">
        <v>81</v>
      </c>
      <c r="B74" s="27">
        <v>0</v>
      </c>
      <c r="C74" s="27">
        <v>0</v>
      </c>
      <c r="D74" s="27">
        <v>0</v>
      </c>
      <c r="E74" s="27">
        <v>0</v>
      </c>
      <c r="F74" s="27">
        <f t="shared" si="2"/>
        <v>0</v>
      </c>
      <c r="G74" s="27"/>
      <c r="H74" s="28">
        <v>0</v>
      </c>
      <c r="I74" s="4" t="e">
        <f>#REF!*(H73/#REF!)</f>
        <v>#REF!</v>
      </c>
    </row>
    <row r="75" s="1" customFormat="1" hidden="1" spans="1:9">
      <c r="A75" s="29" t="s">
        <v>82</v>
      </c>
      <c r="B75" s="27">
        <v>116359</v>
      </c>
      <c r="C75" s="27">
        <v>15</v>
      </c>
      <c r="D75" s="27">
        <v>1273114.5</v>
      </c>
      <c r="E75" s="27">
        <v>530185.5</v>
      </c>
      <c r="F75" s="27">
        <f t="shared" si="2"/>
        <v>1803300</v>
      </c>
      <c r="G75" s="27"/>
      <c r="H75" s="28">
        <v>0</v>
      </c>
      <c r="I75" s="4" t="e">
        <f>#REF!*(H74/#REF!)</f>
        <v>#REF!</v>
      </c>
    </row>
    <row r="76" s="1" customFormat="1" hidden="1" spans="1:9">
      <c r="A76" s="29" t="s">
        <v>83</v>
      </c>
      <c r="B76" s="27">
        <v>46888</v>
      </c>
      <c r="C76" s="27">
        <v>0</v>
      </c>
      <c r="D76" s="27">
        <v>645972</v>
      </c>
      <c r="E76" s="27">
        <v>211864.5</v>
      </c>
      <c r="F76" s="27">
        <f t="shared" si="2"/>
        <v>857836.5</v>
      </c>
      <c r="G76" s="27"/>
      <c r="H76" s="28">
        <v>0</v>
      </c>
      <c r="I76" s="4" t="e">
        <f>#REF!*(H75/#REF!)</f>
        <v>#REF!</v>
      </c>
    </row>
    <row r="77" s="1" customFormat="1" hidden="1" spans="1:9">
      <c r="A77" s="29" t="s">
        <v>84</v>
      </c>
      <c r="B77" s="27">
        <v>59401</v>
      </c>
      <c r="C77" s="27">
        <v>0</v>
      </c>
      <c r="D77" s="27">
        <v>819619</v>
      </c>
      <c r="E77" s="27">
        <v>268821</v>
      </c>
      <c r="F77" s="27">
        <f t="shared" si="2"/>
        <v>1088440</v>
      </c>
      <c r="G77" s="27"/>
      <c r="H77" s="28">
        <v>0</v>
      </c>
      <c r="I77" s="4" t="e">
        <f>#REF!*(H63/#REF!)</f>
        <v>#REF!</v>
      </c>
    </row>
    <row r="78" s="1" customFormat="1" hidden="1" spans="1:9">
      <c r="A78" s="29" t="s">
        <v>85</v>
      </c>
      <c r="B78" s="27">
        <v>39206</v>
      </c>
      <c r="C78" s="27">
        <v>0</v>
      </c>
      <c r="D78" s="27">
        <v>520707.5</v>
      </c>
      <c r="E78" s="27">
        <v>179716.5</v>
      </c>
      <c r="F78" s="27">
        <f t="shared" si="2"/>
        <v>700424</v>
      </c>
      <c r="G78" s="27"/>
      <c r="H78" s="28">
        <v>0</v>
      </c>
      <c r="I78" s="4" t="e">
        <f>#REF!*(H77/#REF!)</f>
        <v>#REF!</v>
      </c>
    </row>
    <row r="79" s="1" customFormat="1" hidden="1" spans="1:9">
      <c r="A79" s="29" t="s">
        <v>86</v>
      </c>
      <c r="B79" s="27">
        <v>24732</v>
      </c>
      <c r="C79" s="27">
        <v>0</v>
      </c>
      <c r="D79" s="27">
        <v>328840</v>
      </c>
      <c r="E79" s="27">
        <v>113094</v>
      </c>
      <c r="F79" s="27">
        <f t="shared" si="2"/>
        <v>441934</v>
      </c>
      <c r="G79" s="27"/>
      <c r="H79" s="28">
        <v>0</v>
      </c>
      <c r="I79" s="4" t="e">
        <f>#REF!*(H78/#REF!)</f>
        <v>#REF!</v>
      </c>
    </row>
    <row r="80" s="1" customFormat="1" hidden="1" spans="1:9">
      <c r="A80" s="29" t="s">
        <v>87</v>
      </c>
      <c r="B80" s="27">
        <v>15305</v>
      </c>
      <c r="C80" s="27">
        <v>0</v>
      </c>
      <c r="D80" s="27">
        <v>180635</v>
      </c>
      <c r="E80" s="27">
        <v>69471</v>
      </c>
      <c r="F80" s="27">
        <f t="shared" si="2"/>
        <v>250106</v>
      </c>
      <c r="G80" s="27"/>
      <c r="H80" s="28">
        <v>0</v>
      </c>
      <c r="I80" s="4" t="e">
        <f>#REF!*(H79/#REF!)</f>
        <v>#REF!</v>
      </c>
    </row>
    <row r="81" s="4" customFormat="1" spans="1:9">
      <c r="A81" s="17" t="s">
        <v>88</v>
      </c>
      <c r="B81" s="27">
        <f>SUM(B82:B86)</f>
        <v>167402</v>
      </c>
      <c r="C81" s="27">
        <f>SUM(C82:C86)</f>
        <v>2</v>
      </c>
      <c r="D81" s="27">
        <f>SUM(D82:D86)</f>
        <v>2525740</v>
      </c>
      <c r="E81" s="27">
        <f>SUM(E82:E86)</f>
        <v>754209</v>
      </c>
      <c r="F81" s="27">
        <f t="shared" si="2"/>
        <v>3279949</v>
      </c>
      <c r="G81" s="27">
        <f>ROUND(F81*0.3,0)</f>
        <v>983985</v>
      </c>
      <c r="H81" s="28">
        <v>50000</v>
      </c>
      <c r="I81" s="4" t="e">
        <f>#REF!*(H7/#REF!)</f>
        <v>#REF!</v>
      </c>
    </row>
    <row r="82" s="4" customFormat="1" hidden="1" spans="1:9">
      <c r="A82" s="29" t="s">
        <v>89</v>
      </c>
      <c r="B82" s="27">
        <v>0</v>
      </c>
      <c r="C82" s="27">
        <v>0</v>
      </c>
      <c r="D82" s="27">
        <v>0</v>
      </c>
      <c r="E82" s="27">
        <v>0</v>
      </c>
      <c r="F82" s="27">
        <f t="shared" si="2"/>
        <v>0</v>
      </c>
      <c r="G82" s="27"/>
      <c r="H82" s="28">
        <v>0</v>
      </c>
      <c r="I82" s="4" t="e">
        <f>#REF!*(H81/#REF!)</f>
        <v>#REF!</v>
      </c>
    </row>
    <row r="83" s="4" customFormat="1" hidden="1" spans="1:9">
      <c r="A83" s="29" t="s">
        <v>90</v>
      </c>
      <c r="B83" s="27">
        <v>37573</v>
      </c>
      <c r="C83" s="27">
        <v>0</v>
      </c>
      <c r="D83" s="27">
        <v>531071.5</v>
      </c>
      <c r="E83" s="27">
        <v>169555.5</v>
      </c>
      <c r="F83" s="27">
        <f t="shared" si="2"/>
        <v>700627</v>
      </c>
      <c r="G83" s="27"/>
      <c r="H83" s="28">
        <v>0</v>
      </c>
      <c r="I83" s="4" t="e">
        <f>#REF!*(H82/#REF!)</f>
        <v>#REF!</v>
      </c>
    </row>
    <row r="84" s="4" customFormat="1" hidden="1" spans="1:9">
      <c r="A84" s="29" t="s">
        <v>91</v>
      </c>
      <c r="B84" s="27">
        <v>43647</v>
      </c>
      <c r="C84" s="27">
        <v>0</v>
      </c>
      <c r="D84" s="27">
        <v>646678</v>
      </c>
      <c r="E84" s="27">
        <v>196627.5</v>
      </c>
      <c r="F84" s="27">
        <f t="shared" si="2"/>
        <v>843305.5</v>
      </c>
      <c r="G84" s="27"/>
      <c r="H84" s="28">
        <v>0</v>
      </c>
      <c r="I84" s="4" t="e">
        <f>#REF!*(H83/#REF!)</f>
        <v>#REF!</v>
      </c>
    </row>
    <row r="85" s="4" customFormat="1" hidden="1" spans="1:9">
      <c r="A85" s="29" t="s">
        <v>92</v>
      </c>
      <c r="B85" s="27">
        <v>14410</v>
      </c>
      <c r="C85" s="27">
        <v>0</v>
      </c>
      <c r="D85" s="27">
        <v>243172</v>
      </c>
      <c r="E85" s="27">
        <v>64881</v>
      </c>
      <c r="F85" s="27">
        <f t="shared" si="2"/>
        <v>308053</v>
      </c>
      <c r="G85" s="27"/>
      <c r="H85" s="28">
        <v>0</v>
      </c>
      <c r="I85" s="4" t="e">
        <f>#REF!*(H84/#REF!)</f>
        <v>#REF!</v>
      </c>
    </row>
    <row r="86" s="4" customFormat="1" hidden="1" spans="1:9">
      <c r="A86" s="29" t="s">
        <v>93</v>
      </c>
      <c r="B86" s="27">
        <v>71772</v>
      </c>
      <c r="C86" s="27">
        <v>2</v>
      </c>
      <c r="D86" s="27">
        <v>1104818.5</v>
      </c>
      <c r="E86" s="27">
        <v>323145</v>
      </c>
      <c r="F86" s="27">
        <f t="shared" si="2"/>
        <v>1427963.5</v>
      </c>
      <c r="G86" s="27"/>
      <c r="H86" s="28">
        <v>0</v>
      </c>
      <c r="I86" s="4" t="e">
        <f>#REF!*(H85/#REF!)</f>
        <v>#REF!</v>
      </c>
    </row>
    <row r="87" s="4" customFormat="1" spans="1:9">
      <c r="A87" s="17" t="s">
        <v>94</v>
      </c>
      <c r="B87" s="27">
        <v>615938</v>
      </c>
      <c r="C87" s="27">
        <v>89</v>
      </c>
      <c r="D87" s="27">
        <v>8131657</v>
      </c>
      <c r="E87" s="27">
        <v>2777998.5</v>
      </c>
      <c r="F87" s="27">
        <f t="shared" si="2"/>
        <v>10909655.5</v>
      </c>
      <c r="G87" s="27">
        <f t="shared" ref="G87:G91" si="3">ROUND(F87*0.3,0)</f>
        <v>3272897</v>
      </c>
      <c r="H87" s="28">
        <v>170000</v>
      </c>
      <c r="I87" s="4" t="e">
        <f>#REF!*(H7/#REF!)</f>
        <v>#REF!</v>
      </c>
    </row>
    <row r="88" s="1" customFormat="1" hidden="1" spans="1:9">
      <c r="A88" s="29" t="s">
        <v>95</v>
      </c>
      <c r="B88" s="27">
        <v>615938</v>
      </c>
      <c r="C88" s="27">
        <v>89</v>
      </c>
      <c r="D88" s="27">
        <v>8131657</v>
      </c>
      <c r="E88" s="27">
        <v>2777998.5</v>
      </c>
      <c r="F88" s="27">
        <f t="shared" si="2"/>
        <v>10909655.5</v>
      </c>
      <c r="G88" s="27"/>
      <c r="H88" s="28">
        <v>0</v>
      </c>
      <c r="I88" s="4" t="e">
        <f>#REF!*(H87/#REF!)</f>
        <v>#REF!</v>
      </c>
    </row>
    <row r="89" s="4" customFormat="1" spans="1:9">
      <c r="A89" s="17" t="s">
        <v>96</v>
      </c>
      <c r="B89" s="27">
        <v>285045</v>
      </c>
      <c r="C89" s="27">
        <v>2</v>
      </c>
      <c r="D89" s="27">
        <v>3902636.5</v>
      </c>
      <c r="E89" s="27">
        <v>1299186</v>
      </c>
      <c r="F89" s="27">
        <f t="shared" si="2"/>
        <v>5201822.5</v>
      </c>
      <c r="G89" s="27">
        <f t="shared" si="3"/>
        <v>1560547</v>
      </c>
      <c r="H89" s="28">
        <v>80000</v>
      </c>
      <c r="I89" s="4" t="e">
        <f>#REF!*(H7/#REF!)</f>
        <v>#REF!</v>
      </c>
    </row>
    <row r="90" s="1" customFormat="1" hidden="1" spans="1:9">
      <c r="A90" s="29" t="s">
        <v>97</v>
      </c>
      <c r="B90" s="27">
        <v>285045</v>
      </c>
      <c r="C90" s="27">
        <v>2</v>
      </c>
      <c r="D90" s="27">
        <v>3902636.5</v>
      </c>
      <c r="E90" s="27">
        <v>1299186</v>
      </c>
      <c r="F90" s="27">
        <f t="shared" si="2"/>
        <v>5201822.5</v>
      </c>
      <c r="G90" s="27"/>
      <c r="H90" s="28">
        <v>0</v>
      </c>
      <c r="I90" s="4" t="e">
        <f>#REF!*(H89/#REF!)</f>
        <v>#REF!</v>
      </c>
    </row>
    <row r="91" s="4" customFormat="1" spans="1:9">
      <c r="A91" s="17" t="s">
        <v>98</v>
      </c>
      <c r="B91" s="27">
        <f>SUM(B92:B99)</f>
        <v>283849</v>
      </c>
      <c r="C91" s="27">
        <f>SUM(C92:C99)</f>
        <v>1</v>
      </c>
      <c r="D91" s="27">
        <f>SUM(D92:D99)</f>
        <v>3820900</v>
      </c>
      <c r="E91" s="27">
        <f>SUM(E92:E99)</f>
        <v>1282941</v>
      </c>
      <c r="F91" s="27">
        <f t="shared" si="2"/>
        <v>5103841</v>
      </c>
      <c r="G91" s="27">
        <f t="shared" si="3"/>
        <v>1531152</v>
      </c>
      <c r="H91" s="28">
        <v>80000</v>
      </c>
      <c r="I91" s="4" t="e">
        <f>#REF!*(H7/#REF!)</f>
        <v>#REF!</v>
      </c>
    </row>
    <row r="92" s="1" customFormat="1" hidden="1" spans="1:9">
      <c r="A92" s="29" t="s">
        <v>99</v>
      </c>
      <c r="B92" s="27">
        <v>0</v>
      </c>
      <c r="C92" s="27">
        <v>0</v>
      </c>
      <c r="D92" s="27">
        <v>0</v>
      </c>
      <c r="E92" s="27">
        <v>0</v>
      </c>
      <c r="F92" s="27">
        <f t="shared" si="2"/>
        <v>0</v>
      </c>
      <c r="G92" s="27"/>
      <c r="H92" s="28">
        <v>0</v>
      </c>
      <c r="I92" s="4" t="e">
        <f>#REF!*(H91/#REF!)</f>
        <v>#REF!</v>
      </c>
    </row>
    <row r="93" s="1" customFormat="1" hidden="1" spans="1:9">
      <c r="A93" s="29" t="s">
        <v>100</v>
      </c>
      <c r="B93" s="27">
        <v>56923</v>
      </c>
      <c r="C93" s="27">
        <v>0</v>
      </c>
      <c r="D93" s="27">
        <v>701536</v>
      </c>
      <c r="E93" s="27">
        <v>258030</v>
      </c>
      <c r="F93" s="27">
        <f t="shared" si="2"/>
        <v>959566</v>
      </c>
      <c r="G93" s="27"/>
      <c r="H93" s="28">
        <v>0</v>
      </c>
      <c r="I93" s="4" t="e">
        <f>#REF!*(H92/#REF!)</f>
        <v>#REF!</v>
      </c>
    </row>
    <row r="94" s="1" customFormat="1" hidden="1" spans="1:9">
      <c r="A94" s="29" t="s">
        <v>101</v>
      </c>
      <c r="B94" s="27">
        <v>22153</v>
      </c>
      <c r="C94" s="27">
        <v>1</v>
      </c>
      <c r="D94" s="27">
        <v>322898</v>
      </c>
      <c r="E94" s="27">
        <v>99688.5</v>
      </c>
      <c r="F94" s="27">
        <f t="shared" si="2"/>
        <v>422586.5</v>
      </c>
      <c r="G94" s="27"/>
      <c r="H94" s="28">
        <v>0</v>
      </c>
      <c r="I94" s="4" t="e">
        <f>#REF!*(H93/#REF!)</f>
        <v>#REF!</v>
      </c>
    </row>
    <row r="95" s="1" customFormat="1" hidden="1" spans="1:9">
      <c r="A95" s="29" t="s">
        <v>102</v>
      </c>
      <c r="B95" s="27">
        <v>50426</v>
      </c>
      <c r="C95" s="27">
        <v>0</v>
      </c>
      <c r="D95" s="27">
        <v>799290</v>
      </c>
      <c r="E95" s="27">
        <v>227002.5</v>
      </c>
      <c r="F95" s="27">
        <f t="shared" si="2"/>
        <v>1026292.5</v>
      </c>
      <c r="G95" s="27"/>
      <c r="H95" s="28">
        <v>0</v>
      </c>
      <c r="I95" s="4" t="e">
        <f>#REF!*(H94/#REF!)</f>
        <v>#REF!</v>
      </c>
    </row>
    <row r="96" s="1" customFormat="1" hidden="1" spans="1:9">
      <c r="A96" s="29" t="s">
        <v>103</v>
      </c>
      <c r="B96" s="27">
        <v>45240</v>
      </c>
      <c r="C96" s="27">
        <v>0</v>
      </c>
      <c r="D96" s="27">
        <v>606091</v>
      </c>
      <c r="E96" s="27">
        <v>204147</v>
      </c>
      <c r="F96" s="27">
        <f t="shared" si="2"/>
        <v>810238</v>
      </c>
      <c r="G96" s="27"/>
      <c r="H96" s="28">
        <v>0</v>
      </c>
      <c r="I96" s="4" t="e">
        <f>#REF!*(H95/#REF!)</f>
        <v>#REF!</v>
      </c>
    </row>
    <row r="97" s="1" customFormat="1" hidden="1" spans="1:9">
      <c r="A97" s="29" t="s">
        <v>104</v>
      </c>
      <c r="B97" s="27">
        <v>45599</v>
      </c>
      <c r="C97" s="27">
        <v>0</v>
      </c>
      <c r="D97" s="27">
        <v>610866</v>
      </c>
      <c r="E97" s="27">
        <v>207292.5</v>
      </c>
      <c r="F97" s="27">
        <f t="shared" si="2"/>
        <v>818158.5</v>
      </c>
      <c r="G97" s="27"/>
      <c r="H97" s="28">
        <v>0</v>
      </c>
      <c r="I97" s="4" t="e">
        <f>#REF!*(H96/#REF!)</f>
        <v>#REF!</v>
      </c>
    </row>
    <row r="98" s="1" customFormat="1" hidden="1" spans="1:9">
      <c r="A98" s="29" t="s">
        <v>105</v>
      </c>
      <c r="B98" s="27">
        <v>33859</v>
      </c>
      <c r="C98" s="27">
        <v>0</v>
      </c>
      <c r="D98" s="27">
        <v>409678</v>
      </c>
      <c r="E98" s="27">
        <v>153360</v>
      </c>
      <c r="F98" s="27">
        <f t="shared" si="2"/>
        <v>563038</v>
      </c>
      <c r="G98" s="27"/>
      <c r="H98" s="28">
        <v>0</v>
      </c>
      <c r="I98" s="4" t="e">
        <f>#REF!*(H97/#REF!)</f>
        <v>#REF!</v>
      </c>
    </row>
    <row r="99" s="1" customFormat="1" hidden="1" spans="1:9">
      <c r="A99" s="29" t="s">
        <v>106</v>
      </c>
      <c r="B99" s="27">
        <v>29649</v>
      </c>
      <c r="C99" s="27">
        <v>0</v>
      </c>
      <c r="D99" s="27">
        <v>370541</v>
      </c>
      <c r="E99" s="27">
        <v>133420.5</v>
      </c>
      <c r="F99" s="27">
        <f t="shared" si="2"/>
        <v>503961.5</v>
      </c>
      <c r="G99" s="27"/>
      <c r="H99" s="28">
        <v>0</v>
      </c>
      <c r="I99" s="4" t="e">
        <f>#REF!*(H98/#REF!)</f>
        <v>#REF!</v>
      </c>
    </row>
    <row r="100" s="4" customFormat="1" spans="1:9">
      <c r="A100" s="17" t="s">
        <v>107</v>
      </c>
      <c r="B100" s="27">
        <f>SUM(B101:B105)</f>
        <v>137576</v>
      </c>
      <c r="C100" s="27">
        <f>SUM(C101:C105)</f>
        <v>0</v>
      </c>
      <c r="D100" s="27">
        <f>SUM(D101:D105)</f>
        <v>1796589</v>
      </c>
      <c r="E100" s="27">
        <f>SUM(E101:E105)</f>
        <v>633177</v>
      </c>
      <c r="F100" s="27">
        <f t="shared" si="2"/>
        <v>2429766</v>
      </c>
      <c r="G100" s="27">
        <f>ROUND(F100*0.3,0)</f>
        <v>728930</v>
      </c>
      <c r="H100" s="28">
        <v>40000</v>
      </c>
      <c r="I100" s="4" t="e">
        <f>#REF!*(H7/#REF!)</f>
        <v>#REF!</v>
      </c>
    </row>
    <row r="101" s="4" customFormat="1" hidden="1" spans="1:9">
      <c r="A101" s="29" t="s">
        <v>108</v>
      </c>
      <c r="B101" s="27">
        <v>0</v>
      </c>
      <c r="C101" s="27">
        <v>0</v>
      </c>
      <c r="D101" s="27">
        <v>0</v>
      </c>
      <c r="E101" s="27">
        <v>0</v>
      </c>
      <c r="F101" s="27">
        <f t="shared" si="2"/>
        <v>0</v>
      </c>
      <c r="G101" s="27"/>
      <c r="H101" s="28">
        <v>0</v>
      </c>
      <c r="I101" s="4" t="e">
        <f>#REF!*(H100/#REF!)</f>
        <v>#REF!</v>
      </c>
    </row>
    <row r="102" s="4" customFormat="1" hidden="1" spans="1:9">
      <c r="A102" s="29" t="s">
        <v>109</v>
      </c>
      <c r="B102" s="27">
        <v>50231</v>
      </c>
      <c r="C102" s="27">
        <v>0</v>
      </c>
      <c r="D102" s="27">
        <v>653660</v>
      </c>
      <c r="E102" s="27">
        <v>233235</v>
      </c>
      <c r="F102" s="27">
        <f t="shared" si="2"/>
        <v>886895</v>
      </c>
      <c r="G102" s="27"/>
      <c r="H102" s="28">
        <v>0</v>
      </c>
      <c r="I102" s="4" t="e">
        <f>#REF!*(H101/#REF!)</f>
        <v>#REF!</v>
      </c>
    </row>
    <row r="103" s="4" customFormat="1" hidden="1" spans="1:9">
      <c r="A103" s="29" t="s">
        <v>110</v>
      </c>
      <c r="B103" s="27">
        <v>19857</v>
      </c>
      <c r="C103" s="27">
        <v>0</v>
      </c>
      <c r="D103" s="27">
        <v>238902</v>
      </c>
      <c r="E103" s="27">
        <v>93820.5</v>
      </c>
      <c r="F103" s="27">
        <f t="shared" si="2"/>
        <v>332722.5</v>
      </c>
      <c r="G103" s="27"/>
      <c r="H103" s="28">
        <v>0</v>
      </c>
      <c r="I103" s="4" t="e">
        <f>#REF!*(H102/#REF!)</f>
        <v>#REF!</v>
      </c>
    </row>
    <row r="104" s="4" customFormat="1" hidden="1" spans="1:9">
      <c r="A104" s="29" t="s">
        <v>111</v>
      </c>
      <c r="B104" s="27">
        <v>26450</v>
      </c>
      <c r="C104" s="27">
        <v>0</v>
      </c>
      <c r="D104" s="27">
        <v>334857.5</v>
      </c>
      <c r="E104" s="27">
        <v>120163.5</v>
      </c>
      <c r="F104" s="27">
        <f t="shared" si="2"/>
        <v>455021</v>
      </c>
      <c r="G104" s="27"/>
      <c r="H104" s="28">
        <v>0</v>
      </c>
      <c r="I104" s="4" t="e">
        <f>#REF!*(H103/#REF!)</f>
        <v>#REF!</v>
      </c>
    </row>
    <row r="105" s="4" customFormat="1" hidden="1" spans="1:9">
      <c r="A105" s="29" t="s">
        <v>112</v>
      </c>
      <c r="B105" s="27">
        <v>41038</v>
      </c>
      <c r="C105" s="27">
        <v>0</v>
      </c>
      <c r="D105" s="27">
        <v>569169.5</v>
      </c>
      <c r="E105" s="27">
        <v>185958</v>
      </c>
      <c r="F105" s="27">
        <f t="shared" si="2"/>
        <v>755127.5</v>
      </c>
      <c r="G105" s="27"/>
      <c r="H105" s="28">
        <v>0</v>
      </c>
      <c r="I105" s="4" t="e">
        <f>#REF!*(H91/#REF!)</f>
        <v>#REF!</v>
      </c>
    </row>
    <row r="106" s="4" customFormat="1" spans="1:9">
      <c r="A106" s="17" t="s">
        <v>113</v>
      </c>
      <c r="B106" s="27">
        <f>SUM(B107:B116)</f>
        <v>648685</v>
      </c>
      <c r="C106" s="27">
        <f>SUM(C107:C116)</f>
        <v>8</v>
      </c>
      <c r="D106" s="27">
        <f>SUM(D107:D116)</f>
        <v>9764374</v>
      </c>
      <c r="E106" s="27">
        <f>SUM(E107:E116)</f>
        <v>2930796</v>
      </c>
      <c r="F106" s="27">
        <f t="shared" si="2"/>
        <v>12695170</v>
      </c>
      <c r="G106" s="27">
        <f>ROUND(F106*0.3,0)</f>
        <v>3808551</v>
      </c>
      <c r="H106" s="28">
        <v>200000</v>
      </c>
      <c r="I106" s="4" t="e">
        <f>#REF!*(H7/#REF!)</f>
        <v>#REF!</v>
      </c>
    </row>
    <row r="107" s="4" customFormat="1" hidden="1" spans="1:9">
      <c r="A107" s="29" t="s">
        <v>114</v>
      </c>
      <c r="B107" s="27">
        <v>0</v>
      </c>
      <c r="C107" s="27">
        <v>0</v>
      </c>
      <c r="D107" s="27">
        <v>0</v>
      </c>
      <c r="E107" s="27">
        <v>0</v>
      </c>
      <c r="F107" s="27">
        <f t="shared" si="2"/>
        <v>0</v>
      </c>
      <c r="G107" s="27"/>
      <c r="H107" s="28">
        <v>0</v>
      </c>
      <c r="I107" s="4" t="e">
        <f>#REF!*(H106/#REF!)</f>
        <v>#REF!</v>
      </c>
    </row>
    <row r="108" s="4" customFormat="1" hidden="1" spans="1:9">
      <c r="A108" s="29" t="s">
        <v>115</v>
      </c>
      <c r="B108" s="27">
        <v>45850</v>
      </c>
      <c r="C108" s="27">
        <v>2</v>
      </c>
      <c r="D108" s="27">
        <v>649309</v>
      </c>
      <c r="E108" s="27">
        <v>207765</v>
      </c>
      <c r="F108" s="27">
        <f t="shared" si="2"/>
        <v>857074</v>
      </c>
      <c r="G108" s="27"/>
      <c r="H108" s="28">
        <v>0</v>
      </c>
      <c r="I108" s="4" t="e">
        <f>#REF!*(H107/#REF!)</f>
        <v>#REF!</v>
      </c>
    </row>
    <row r="109" s="4" customFormat="1" hidden="1" spans="1:9">
      <c r="A109" s="29" t="s">
        <v>116</v>
      </c>
      <c r="B109" s="27">
        <v>53663</v>
      </c>
      <c r="C109" s="27">
        <v>0</v>
      </c>
      <c r="D109" s="27">
        <v>753335</v>
      </c>
      <c r="E109" s="27">
        <v>244561.5</v>
      </c>
      <c r="F109" s="27">
        <f t="shared" si="2"/>
        <v>997896.5</v>
      </c>
      <c r="G109" s="27"/>
      <c r="H109" s="28">
        <v>0</v>
      </c>
      <c r="I109" s="4" t="e">
        <f>#REF!*(H108/#REF!)</f>
        <v>#REF!</v>
      </c>
    </row>
    <row r="110" s="4" customFormat="1" hidden="1" spans="1:9">
      <c r="A110" s="29" t="s">
        <v>117</v>
      </c>
      <c r="B110" s="27">
        <v>37474</v>
      </c>
      <c r="C110" s="27">
        <v>0</v>
      </c>
      <c r="D110" s="27">
        <v>566743.5</v>
      </c>
      <c r="E110" s="27">
        <v>169506</v>
      </c>
      <c r="F110" s="27">
        <f t="shared" si="2"/>
        <v>736249.5</v>
      </c>
      <c r="G110" s="27"/>
      <c r="H110" s="28">
        <v>0</v>
      </c>
      <c r="I110" s="4" t="e">
        <f>#REF!*(H109/#REF!)</f>
        <v>#REF!</v>
      </c>
    </row>
    <row r="111" s="4" customFormat="1" hidden="1" spans="1:9">
      <c r="A111" s="29" t="s">
        <v>118</v>
      </c>
      <c r="B111" s="27">
        <v>65947</v>
      </c>
      <c r="C111" s="27">
        <v>6</v>
      </c>
      <c r="D111" s="27">
        <v>995697.5</v>
      </c>
      <c r="E111" s="27">
        <v>297972</v>
      </c>
      <c r="F111" s="27">
        <f t="shared" si="2"/>
        <v>1293669.5</v>
      </c>
      <c r="G111" s="27"/>
      <c r="H111" s="28">
        <v>0</v>
      </c>
      <c r="I111" s="4" t="e">
        <f>#REF!*(H110/#REF!)</f>
        <v>#REF!</v>
      </c>
    </row>
    <row r="112" s="4" customFormat="1" hidden="1" spans="1:9">
      <c r="A112" s="29" t="s">
        <v>119</v>
      </c>
      <c r="B112" s="27">
        <v>81784</v>
      </c>
      <c r="C112" s="27">
        <v>0</v>
      </c>
      <c r="D112" s="27">
        <v>1242204</v>
      </c>
      <c r="E112" s="27">
        <v>368334</v>
      </c>
      <c r="F112" s="27">
        <f t="shared" si="2"/>
        <v>1610538</v>
      </c>
      <c r="G112" s="27"/>
      <c r="H112" s="28">
        <v>0</v>
      </c>
      <c r="I112" s="4" t="e">
        <f>#REF!*(H111/#REF!)</f>
        <v>#REF!</v>
      </c>
    </row>
    <row r="113" s="4" customFormat="1" hidden="1" spans="1:9">
      <c r="A113" s="29" t="s">
        <v>120</v>
      </c>
      <c r="B113" s="27">
        <v>62565</v>
      </c>
      <c r="C113" s="27">
        <v>0</v>
      </c>
      <c r="D113" s="27">
        <v>909328</v>
      </c>
      <c r="E113" s="27">
        <v>284359.5</v>
      </c>
      <c r="F113" s="27">
        <f t="shared" si="2"/>
        <v>1193687.5</v>
      </c>
      <c r="G113" s="27"/>
      <c r="H113" s="28">
        <v>0</v>
      </c>
      <c r="I113" s="4" t="e">
        <f>#REF!*(H112/#REF!)</f>
        <v>#REF!</v>
      </c>
    </row>
    <row r="114" s="4" customFormat="1" hidden="1" spans="1:9">
      <c r="A114" s="29" t="s">
        <v>121</v>
      </c>
      <c r="B114" s="27">
        <v>126227</v>
      </c>
      <c r="C114" s="27">
        <v>0</v>
      </c>
      <c r="D114" s="27">
        <v>1927735</v>
      </c>
      <c r="E114" s="27">
        <v>568656</v>
      </c>
      <c r="F114" s="27">
        <f t="shared" si="2"/>
        <v>2496391</v>
      </c>
      <c r="G114" s="27"/>
      <c r="H114" s="28">
        <v>0</v>
      </c>
      <c r="I114" s="4" t="e">
        <f>#REF!*(H113/#REF!)</f>
        <v>#REF!</v>
      </c>
    </row>
    <row r="115" s="4" customFormat="1" hidden="1" spans="1:9">
      <c r="A115" s="29" t="s">
        <v>122</v>
      </c>
      <c r="B115" s="27">
        <v>82018</v>
      </c>
      <c r="C115" s="27">
        <v>0</v>
      </c>
      <c r="D115" s="27">
        <v>1245554</v>
      </c>
      <c r="E115" s="27">
        <v>370246.5</v>
      </c>
      <c r="F115" s="27">
        <f t="shared" si="2"/>
        <v>1615800.5</v>
      </c>
      <c r="G115" s="27"/>
      <c r="H115" s="28">
        <v>0</v>
      </c>
      <c r="I115" s="4" t="e">
        <f>#REF!*(H114/#REF!)</f>
        <v>#REF!</v>
      </c>
    </row>
    <row r="116" s="4" customFormat="1" hidden="1" spans="1:9">
      <c r="A116" s="29" t="s">
        <v>123</v>
      </c>
      <c r="B116" s="27">
        <v>93157</v>
      </c>
      <c r="C116" s="27">
        <v>0</v>
      </c>
      <c r="D116" s="27">
        <v>1474468</v>
      </c>
      <c r="E116" s="27">
        <v>419395.5</v>
      </c>
      <c r="F116" s="27">
        <f t="shared" si="2"/>
        <v>1893863.5</v>
      </c>
      <c r="G116" s="27"/>
      <c r="H116" s="28">
        <v>0</v>
      </c>
      <c r="I116" s="4" t="e">
        <f>#REF!*(H115/#REF!)</f>
        <v>#REF!</v>
      </c>
    </row>
    <row r="117" s="4" customFormat="1" spans="1:9">
      <c r="A117" s="17" t="s">
        <v>124</v>
      </c>
      <c r="B117" s="27">
        <f>SUM(B118:B123)</f>
        <v>542055</v>
      </c>
      <c r="C117" s="27">
        <f>SUM(C118:C123)</f>
        <v>6</v>
      </c>
      <c r="D117" s="27">
        <f>SUM(D118:D123)</f>
        <v>8217184</v>
      </c>
      <c r="E117" s="27">
        <f>SUM(E118:E123)</f>
        <v>2469532.5</v>
      </c>
      <c r="F117" s="27">
        <f t="shared" si="2"/>
        <v>10686716.5</v>
      </c>
      <c r="G117" s="27">
        <f>ROUND(F117*0.3,0)</f>
        <v>3206015</v>
      </c>
      <c r="H117" s="28">
        <v>170000</v>
      </c>
      <c r="I117" s="4" t="e">
        <f>#REF!*(H7/#REF!)</f>
        <v>#REF!</v>
      </c>
    </row>
    <row r="118" s="4" customFormat="1" hidden="1" spans="1:9">
      <c r="A118" s="29" t="s">
        <v>125</v>
      </c>
      <c r="B118" s="27">
        <v>0</v>
      </c>
      <c r="C118" s="27">
        <v>0</v>
      </c>
      <c r="D118" s="27">
        <v>0</v>
      </c>
      <c r="E118" s="27">
        <v>0</v>
      </c>
      <c r="F118" s="27">
        <f t="shared" si="2"/>
        <v>0</v>
      </c>
      <c r="G118" s="27"/>
      <c r="H118" s="28">
        <v>0</v>
      </c>
      <c r="I118" s="4" t="e">
        <f>#REF!*(H117/#REF!)</f>
        <v>#REF!</v>
      </c>
    </row>
    <row r="119" s="4" customFormat="1" hidden="1" spans="1:9">
      <c r="A119" s="29" t="s">
        <v>126</v>
      </c>
      <c r="B119" s="27">
        <v>83862</v>
      </c>
      <c r="C119" s="27">
        <v>5</v>
      </c>
      <c r="D119" s="27">
        <v>1144857</v>
      </c>
      <c r="E119" s="27">
        <v>399883.5</v>
      </c>
      <c r="F119" s="27">
        <f t="shared" si="2"/>
        <v>1544740.5</v>
      </c>
      <c r="G119" s="27"/>
      <c r="H119" s="28">
        <v>0</v>
      </c>
      <c r="I119" s="4" t="e">
        <f>#REF!*(H105/#REF!)</f>
        <v>#REF!</v>
      </c>
    </row>
    <row r="120" s="4" customFormat="1" hidden="1" spans="1:9">
      <c r="A120" s="29" t="s">
        <v>127</v>
      </c>
      <c r="B120" s="27">
        <v>174892</v>
      </c>
      <c r="C120" s="27">
        <v>0</v>
      </c>
      <c r="D120" s="27">
        <v>2733030</v>
      </c>
      <c r="E120" s="27">
        <v>790650</v>
      </c>
      <c r="F120" s="27">
        <f t="shared" si="2"/>
        <v>3523680</v>
      </c>
      <c r="G120" s="27"/>
      <c r="H120" s="28">
        <v>0</v>
      </c>
      <c r="I120" s="4" t="e">
        <f>#REF!*(H119/#REF!)</f>
        <v>#REF!</v>
      </c>
    </row>
    <row r="121" s="4" customFormat="1" hidden="1" spans="1:9">
      <c r="A121" s="29" t="s">
        <v>128</v>
      </c>
      <c r="B121" s="27">
        <v>110431</v>
      </c>
      <c r="C121" s="27">
        <v>0</v>
      </c>
      <c r="D121" s="27">
        <v>1672590</v>
      </c>
      <c r="E121" s="27">
        <v>499072.5</v>
      </c>
      <c r="F121" s="27">
        <f t="shared" si="2"/>
        <v>2171662.5</v>
      </c>
      <c r="G121" s="27"/>
      <c r="H121" s="28">
        <v>0</v>
      </c>
      <c r="I121" s="4" t="e">
        <f>#REF!*(H120/#REF!)</f>
        <v>#REF!</v>
      </c>
    </row>
    <row r="122" s="4" customFormat="1" hidden="1" spans="1:9">
      <c r="A122" s="29" t="s">
        <v>129</v>
      </c>
      <c r="B122" s="27">
        <v>93009</v>
      </c>
      <c r="C122" s="27">
        <v>0</v>
      </c>
      <c r="D122" s="27">
        <v>1462417</v>
      </c>
      <c r="E122" s="27">
        <v>418797</v>
      </c>
      <c r="F122" s="27">
        <f t="shared" si="2"/>
        <v>1881214</v>
      </c>
      <c r="G122" s="27"/>
      <c r="H122" s="28">
        <v>0</v>
      </c>
      <c r="I122" s="4" t="e">
        <f>#REF!*(H121/#REF!)</f>
        <v>#REF!</v>
      </c>
    </row>
    <row r="123" s="4" customFormat="1" hidden="1" spans="1:9">
      <c r="A123" s="29" t="s">
        <v>130</v>
      </c>
      <c r="B123" s="27">
        <v>79861</v>
      </c>
      <c r="C123" s="27">
        <v>1</v>
      </c>
      <c r="D123" s="27">
        <v>1204290</v>
      </c>
      <c r="E123" s="27">
        <v>361129.5</v>
      </c>
      <c r="F123" s="27">
        <f t="shared" si="2"/>
        <v>1565419.5</v>
      </c>
      <c r="G123" s="27"/>
      <c r="H123" s="28">
        <v>0</v>
      </c>
      <c r="I123" s="4" t="e">
        <f>#REF!*(H122/#REF!)</f>
        <v>#REF!</v>
      </c>
    </row>
    <row r="124" s="4" customFormat="1" spans="1:9">
      <c r="A124" s="17" t="s">
        <v>131</v>
      </c>
      <c r="B124" s="27">
        <f>SUM(B125:B133)</f>
        <v>330495</v>
      </c>
      <c r="C124" s="27">
        <f>SUM(C125:C133)</f>
        <v>0</v>
      </c>
      <c r="D124" s="27">
        <f>SUM(D125:D133)</f>
        <v>4591280</v>
      </c>
      <c r="E124" s="27">
        <f>SUM(E125:E133)</f>
        <v>1491588</v>
      </c>
      <c r="F124" s="27">
        <f t="shared" si="2"/>
        <v>6082868</v>
      </c>
      <c r="G124" s="27">
        <f>ROUND(F124*0.3,0)</f>
        <v>1824860</v>
      </c>
      <c r="H124" s="28">
        <v>100000</v>
      </c>
      <c r="I124" s="4" t="e">
        <f>#REF!*(H7/#REF!)</f>
        <v>#REF!</v>
      </c>
    </row>
    <row r="125" s="1" customFormat="1" hidden="1" spans="1:9">
      <c r="A125" s="29" t="s">
        <v>132</v>
      </c>
      <c r="B125" s="27">
        <v>0</v>
      </c>
      <c r="C125" s="27">
        <v>0</v>
      </c>
      <c r="D125" s="26">
        <v>0</v>
      </c>
      <c r="E125" s="26">
        <v>0</v>
      </c>
      <c r="F125" s="27">
        <f t="shared" si="2"/>
        <v>0</v>
      </c>
      <c r="G125" s="27"/>
      <c r="H125" s="28">
        <v>0</v>
      </c>
      <c r="I125" s="4" t="e">
        <f>#REF!*(H124/#REF!)</f>
        <v>#REF!</v>
      </c>
    </row>
    <row r="126" s="1" customFormat="1" hidden="1" spans="1:9">
      <c r="A126" s="29" t="s">
        <v>133</v>
      </c>
      <c r="B126" s="27">
        <v>48251</v>
      </c>
      <c r="C126" s="27">
        <v>0</v>
      </c>
      <c r="D126" s="27">
        <v>587840.5</v>
      </c>
      <c r="E126" s="27">
        <v>217723.5</v>
      </c>
      <c r="F126" s="27">
        <f t="shared" si="2"/>
        <v>805564</v>
      </c>
      <c r="G126" s="27"/>
      <c r="H126" s="28">
        <v>0</v>
      </c>
      <c r="I126" s="4" t="e">
        <f>#REF!*(H125/#REF!)</f>
        <v>#REF!</v>
      </c>
    </row>
    <row r="127" s="1" customFormat="1" hidden="1" spans="1:9">
      <c r="A127" s="29" t="s">
        <v>134</v>
      </c>
      <c r="B127" s="27">
        <v>23931</v>
      </c>
      <c r="C127" s="27">
        <v>0</v>
      </c>
      <c r="D127" s="27">
        <v>348206</v>
      </c>
      <c r="E127" s="27">
        <v>107860.5</v>
      </c>
      <c r="F127" s="27">
        <f t="shared" si="2"/>
        <v>456066.5</v>
      </c>
      <c r="G127" s="27"/>
      <c r="H127" s="28">
        <v>0</v>
      </c>
      <c r="I127" s="4" t="e">
        <f>#REF!*(H126/#REF!)</f>
        <v>#REF!</v>
      </c>
    </row>
    <row r="128" s="1" customFormat="1" hidden="1" spans="1:9">
      <c r="A128" s="29" t="s">
        <v>135</v>
      </c>
      <c r="B128" s="27">
        <v>63936</v>
      </c>
      <c r="C128" s="27">
        <v>0</v>
      </c>
      <c r="D128" s="27">
        <v>926280</v>
      </c>
      <c r="E128" s="27">
        <v>288207</v>
      </c>
      <c r="F128" s="27">
        <f t="shared" si="2"/>
        <v>1214487</v>
      </c>
      <c r="G128" s="27"/>
      <c r="H128" s="28">
        <v>0</v>
      </c>
      <c r="I128" s="4" t="e">
        <f>#REF!*(H127/#REF!)</f>
        <v>#REF!</v>
      </c>
    </row>
    <row r="129" s="1" customFormat="1" hidden="1" spans="1:9">
      <c r="A129" s="29" t="s">
        <v>136</v>
      </c>
      <c r="B129" s="27">
        <v>45391</v>
      </c>
      <c r="C129" s="27">
        <v>0</v>
      </c>
      <c r="D129" s="27">
        <v>659158.5</v>
      </c>
      <c r="E129" s="27">
        <v>204961.5</v>
      </c>
      <c r="F129" s="27">
        <f t="shared" si="2"/>
        <v>864120</v>
      </c>
      <c r="G129" s="27"/>
      <c r="H129" s="28">
        <v>0</v>
      </c>
      <c r="I129" s="4" t="e">
        <f>#REF!*(H128/#REF!)</f>
        <v>#REF!</v>
      </c>
    </row>
    <row r="130" s="1" customFormat="1" hidden="1" spans="1:9">
      <c r="A130" s="29" t="s">
        <v>137</v>
      </c>
      <c r="B130" s="27">
        <v>69190</v>
      </c>
      <c r="C130" s="27">
        <v>0</v>
      </c>
      <c r="D130" s="27">
        <v>1018961.5</v>
      </c>
      <c r="E130" s="27">
        <v>311985</v>
      </c>
      <c r="F130" s="27">
        <f t="shared" si="2"/>
        <v>1330946.5</v>
      </c>
      <c r="G130" s="27"/>
      <c r="H130" s="28">
        <v>0</v>
      </c>
      <c r="I130" s="4" t="e">
        <f>#REF!*(H129/#REF!)</f>
        <v>#REF!</v>
      </c>
    </row>
    <row r="131" s="1" customFormat="1" hidden="1" spans="1:9">
      <c r="A131" s="29" t="s">
        <v>138</v>
      </c>
      <c r="B131" s="27">
        <v>20513</v>
      </c>
      <c r="C131" s="27">
        <v>0</v>
      </c>
      <c r="D131" s="27">
        <v>278992</v>
      </c>
      <c r="E131" s="27">
        <v>92398.5</v>
      </c>
      <c r="F131" s="27">
        <f t="shared" si="2"/>
        <v>371390.5</v>
      </c>
      <c r="G131" s="27"/>
      <c r="H131" s="28">
        <v>0</v>
      </c>
      <c r="I131" s="4" t="e">
        <f>#REF!*(H130/#REF!)</f>
        <v>#REF!</v>
      </c>
    </row>
    <row r="132" s="1" customFormat="1" hidden="1" spans="1:9">
      <c r="A132" s="29" t="s">
        <v>139</v>
      </c>
      <c r="B132" s="27">
        <v>21108</v>
      </c>
      <c r="C132" s="27">
        <v>0</v>
      </c>
      <c r="D132" s="27">
        <v>279871.5</v>
      </c>
      <c r="E132" s="27">
        <v>96471</v>
      </c>
      <c r="F132" s="27">
        <f t="shared" si="2"/>
        <v>376342.5</v>
      </c>
      <c r="G132" s="27"/>
      <c r="H132" s="28">
        <v>0</v>
      </c>
      <c r="I132" s="4" t="e">
        <f>#REF!*(H131/#REF!)</f>
        <v>#REF!</v>
      </c>
    </row>
    <row r="133" s="1" customFormat="1" hidden="1" spans="1:9">
      <c r="A133" s="29" t="s">
        <v>140</v>
      </c>
      <c r="B133" s="27">
        <v>38175</v>
      </c>
      <c r="C133" s="27">
        <v>0</v>
      </c>
      <c r="D133" s="27">
        <v>491970</v>
      </c>
      <c r="E133" s="27">
        <v>171981</v>
      </c>
      <c r="F133" s="27">
        <f t="shared" si="2"/>
        <v>663951</v>
      </c>
      <c r="G133" s="27"/>
      <c r="H133" s="28">
        <v>0</v>
      </c>
      <c r="I133" s="4" t="e">
        <f>#REF!*(H119/#REF!)</f>
        <v>#REF!</v>
      </c>
    </row>
    <row r="134" s="4" customFormat="1" spans="1:9">
      <c r="A134" s="17" t="s">
        <v>141</v>
      </c>
      <c r="B134" s="27">
        <f>SUM(B135:B143)</f>
        <v>293229</v>
      </c>
      <c r="C134" s="27">
        <f>SUM(C135:C143)</f>
        <v>0</v>
      </c>
      <c r="D134" s="27">
        <f>SUM(D135:D143)</f>
        <v>3871693</v>
      </c>
      <c r="E134" s="27">
        <f>SUM(E135:E143)</f>
        <v>1347327</v>
      </c>
      <c r="F134" s="27">
        <f t="shared" si="2"/>
        <v>5219020</v>
      </c>
      <c r="G134" s="27">
        <f>ROUND(F134*0.3,0)</f>
        <v>1565706</v>
      </c>
      <c r="H134" s="28">
        <v>80000</v>
      </c>
      <c r="I134" s="4" t="e">
        <f>#REF!*(H7/#REF!)</f>
        <v>#REF!</v>
      </c>
    </row>
    <row r="135" s="1" customFormat="1" hidden="1" spans="1:9">
      <c r="A135" s="29" t="s">
        <v>142</v>
      </c>
      <c r="B135" s="27">
        <v>0</v>
      </c>
      <c r="C135" s="27">
        <v>0</v>
      </c>
      <c r="D135" s="27">
        <v>0</v>
      </c>
      <c r="E135" s="27">
        <v>0</v>
      </c>
      <c r="F135" s="27">
        <f t="shared" si="2"/>
        <v>0</v>
      </c>
      <c r="G135" s="27"/>
      <c r="H135" s="28">
        <v>0</v>
      </c>
      <c r="I135" s="4" t="e">
        <f>#REF!*(H134/#REF!)</f>
        <v>#REF!</v>
      </c>
    </row>
    <row r="136" s="1" customFormat="1" hidden="1" spans="1:9">
      <c r="A136" s="29" t="s">
        <v>143</v>
      </c>
      <c r="B136" s="27">
        <v>80134</v>
      </c>
      <c r="C136" s="27">
        <v>0</v>
      </c>
      <c r="D136" s="27">
        <v>980836</v>
      </c>
      <c r="E136" s="27">
        <v>377194.5</v>
      </c>
      <c r="F136" s="27">
        <f t="shared" ref="F136:F163" si="4">D136+E136</f>
        <v>1358030.5</v>
      </c>
      <c r="G136" s="27"/>
      <c r="H136" s="28">
        <v>0</v>
      </c>
      <c r="I136" s="4" t="e">
        <f>#REF!*(H135/#REF!)</f>
        <v>#REF!</v>
      </c>
    </row>
    <row r="137" s="1" customFormat="1" hidden="1" spans="1:9">
      <c r="A137" s="29" t="s">
        <v>144</v>
      </c>
      <c r="B137" s="27">
        <v>20921</v>
      </c>
      <c r="C137" s="27">
        <v>0</v>
      </c>
      <c r="D137" s="27">
        <v>256098</v>
      </c>
      <c r="E137" s="27">
        <v>95868</v>
      </c>
      <c r="F137" s="27">
        <f t="shared" si="4"/>
        <v>351966</v>
      </c>
      <c r="G137" s="27"/>
      <c r="H137" s="28">
        <v>0</v>
      </c>
      <c r="I137" s="4" t="e">
        <f>#REF!*(H136/#REF!)</f>
        <v>#REF!</v>
      </c>
    </row>
    <row r="138" s="1" customFormat="1" hidden="1" spans="1:9">
      <c r="A138" s="29" t="s">
        <v>145</v>
      </c>
      <c r="B138" s="27">
        <v>23079</v>
      </c>
      <c r="C138" s="27">
        <v>0</v>
      </c>
      <c r="D138" s="27">
        <v>327010</v>
      </c>
      <c r="E138" s="27">
        <v>105286.5</v>
      </c>
      <c r="F138" s="27">
        <f t="shared" si="4"/>
        <v>432296.5</v>
      </c>
      <c r="G138" s="27"/>
      <c r="H138" s="28">
        <v>0</v>
      </c>
      <c r="I138" s="4" t="e">
        <f>#REF!*(H137/#REF!)</f>
        <v>#REF!</v>
      </c>
    </row>
    <row r="139" s="1" customFormat="1" hidden="1" spans="1:9">
      <c r="A139" s="29" t="s">
        <v>146</v>
      </c>
      <c r="B139" s="27">
        <v>9608</v>
      </c>
      <c r="C139" s="27">
        <v>0</v>
      </c>
      <c r="D139" s="27">
        <v>111174</v>
      </c>
      <c r="E139" s="27">
        <v>44046</v>
      </c>
      <c r="F139" s="27">
        <f t="shared" si="4"/>
        <v>155220</v>
      </c>
      <c r="G139" s="27"/>
      <c r="H139" s="28">
        <v>0</v>
      </c>
      <c r="I139" s="4" t="e">
        <f>#REF!*(H138/#REF!)</f>
        <v>#REF!</v>
      </c>
    </row>
    <row r="140" s="1" customFormat="1" hidden="1" spans="1:9">
      <c r="A140" s="29" t="s">
        <v>147</v>
      </c>
      <c r="B140" s="27">
        <v>9318</v>
      </c>
      <c r="C140" s="27">
        <v>0</v>
      </c>
      <c r="D140" s="27">
        <v>100350</v>
      </c>
      <c r="E140" s="27">
        <v>42561</v>
      </c>
      <c r="F140" s="27">
        <f t="shared" si="4"/>
        <v>142911</v>
      </c>
      <c r="G140" s="27"/>
      <c r="H140" s="28">
        <v>0</v>
      </c>
      <c r="I140" s="4" t="e">
        <f>#REF!*(H139/#REF!)</f>
        <v>#REF!</v>
      </c>
    </row>
    <row r="141" s="1" customFormat="1" hidden="1" spans="1:9">
      <c r="A141" s="29" t="s">
        <v>148</v>
      </c>
      <c r="B141" s="27">
        <v>52079</v>
      </c>
      <c r="C141" s="27">
        <v>0</v>
      </c>
      <c r="D141" s="27">
        <v>729542</v>
      </c>
      <c r="E141" s="27">
        <v>236556</v>
      </c>
      <c r="F141" s="27">
        <f t="shared" si="4"/>
        <v>966098</v>
      </c>
      <c r="G141" s="27"/>
      <c r="H141" s="28">
        <v>0</v>
      </c>
      <c r="I141" s="4" t="e">
        <f>#REF!*(H140/#REF!)</f>
        <v>#REF!</v>
      </c>
    </row>
    <row r="142" s="1" customFormat="1" hidden="1" spans="1:9">
      <c r="A142" s="29" t="s">
        <v>149</v>
      </c>
      <c r="B142" s="27">
        <v>65454</v>
      </c>
      <c r="C142" s="27">
        <v>0</v>
      </c>
      <c r="D142" s="27">
        <v>909336</v>
      </c>
      <c r="E142" s="27">
        <v>296991</v>
      </c>
      <c r="F142" s="27">
        <f t="shared" si="4"/>
        <v>1206327</v>
      </c>
      <c r="G142" s="27"/>
      <c r="H142" s="28">
        <v>0</v>
      </c>
      <c r="I142" s="4" t="e">
        <f>#REF!*(H141/#REF!)</f>
        <v>#REF!</v>
      </c>
    </row>
    <row r="143" s="1" customFormat="1" hidden="1" spans="1:9">
      <c r="A143" s="29" t="s">
        <v>150</v>
      </c>
      <c r="B143" s="27">
        <v>32636</v>
      </c>
      <c r="C143" s="27">
        <v>0</v>
      </c>
      <c r="D143" s="27">
        <v>457347</v>
      </c>
      <c r="E143" s="27">
        <v>148824</v>
      </c>
      <c r="F143" s="27">
        <f t="shared" si="4"/>
        <v>606171</v>
      </c>
      <c r="G143" s="27"/>
      <c r="H143" s="28">
        <v>0</v>
      </c>
      <c r="I143" s="4" t="e">
        <f>#REF!*(H142/#REF!)</f>
        <v>#REF!</v>
      </c>
    </row>
    <row r="144" s="4" customFormat="1" spans="1:9">
      <c r="A144" s="17" t="s">
        <v>151</v>
      </c>
      <c r="B144" s="27">
        <f>SUM(B145:B149)</f>
        <v>154659</v>
      </c>
      <c r="C144" s="27">
        <f>SUM(C145:C149)</f>
        <v>0</v>
      </c>
      <c r="D144" s="27">
        <f>SUM(D145:D149)</f>
        <v>2246933.5</v>
      </c>
      <c r="E144" s="27">
        <f>SUM(E145:E149)</f>
        <v>699043.5</v>
      </c>
      <c r="F144" s="27">
        <f t="shared" si="4"/>
        <v>2945977</v>
      </c>
      <c r="G144" s="27">
        <f>ROUND(F144*0.3,0)</f>
        <v>883793</v>
      </c>
      <c r="H144" s="28">
        <v>50000</v>
      </c>
      <c r="I144" s="33" t="e">
        <f>#REF!*(H7/#REF!)</f>
        <v>#REF!</v>
      </c>
    </row>
    <row r="145" s="1" customFormat="1" hidden="1" spans="1:9">
      <c r="A145" s="29" t="s">
        <v>152</v>
      </c>
      <c r="B145" s="27">
        <v>0</v>
      </c>
      <c r="C145" s="27">
        <v>0</v>
      </c>
      <c r="D145" s="27">
        <v>0</v>
      </c>
      <c r="E145" s="27">
        <v>0</v>
      </c>
      <c r="F145" s="27">
        <f t="shared" si="4"/>
        <v>0</v>
      </c>
      <c r="G145" s="27"/>
      <c r="H145" s="28">
        <v>0</v>
      </c>
      <c r="I145" s="4" t="e">
        <f>#REF!*(H144/#REF!)</f>
        <v>#REF!</v>
      </c>
    </row>
    <row r="146" s="1" customFormat="1" hidden="1" spans="1:9">
      <c r="A146" s="29" t="s">
        <v>153</v>
      </c>
      <c r="B146" s="27">
        <v>42378</v>
      </c>
      <c r="C146" s="27">
        <v>0</v>
      </c>
      <c r="D146" s="27">
        <v>540985</v>
      </c>
      <c r="E146" s="27">
        <v>193167</v>
      </c>
      <c r="F146" s="27">
        <f t="shared" si="4"/>
        <v>734152</v>
      </c>
      <c r="G146" s="27"/>
      <c r="H146" s="28">
        <v>0</v>
      </c>
      <c r="I146" s="4" t="e">
        <f>#REF!*(H145/#REF!)</f>
        <v>#REF!</v>
      </c>
    </row>
    <row r="147" s="1" customFormat="1" hidden="1" spans="1:9">
      <c r="A147" s="29" t="s">
        <v>154</v>
      </c>
      <c r="B147" s="27">
        <v>44639</v>
      </c>
      <c r="C147" s="27">
        <v>0</v>
      </c>
      <c r="D147" s="27">
        <v>660091</v>
      </c>
      <c r="E147" s="27">
        <v>201226.5</v>
      </c>
      <c r="F147" s="27">
        <f t="shared" si="4"/>
        <v>861317.5</v>
      </c>
      <c r="G147" s="27"/>
      <c r="H147" s="28">
        <v>0</v>
      </c>
      <c r="I147" s="4" t="e">
        <f>#REF!*(H133/#REF!)</f>
        <v>#REF!</v>
      </c>
    </row>
    <row r="148" s="1" customFormat="1" hidden="1" spans="1:9">
      <c r="A148" s="29" t="s">
        <v>155</v>
      </c>
      <c r="B148" s="27">
        <v>9354</v>
      </c>
      <c r="C148" s="27">
        <v>0</v>
      </c>
      <c r="D148" s="27">
        <v>122840</v>
      </c>
      <c r="E148" s="27">
        <v>42322.5</v>
      </c>
      <c r="F148" s="27">
        <f t="shared" si="4"/>
        <v>165162.5</v>
      </c>
      <c r="G148" s="27"/>
      <c r="H148" s="28">
        <v>0</v>
      </c>
      <c r="I148" s="4" t="e">
        <f>#REF!*(H147/#REF!)</f>
        <v>#REF!</v>
      </c>
    </row>
    <row r="149" s="1" customFormat="1" hidden="1" spans="1:9">
      <c r="A149" s="29" t="s">
        <v>156</v>
      </c>
      <c r="B149" s="27">
        <v>58288</v>
      </c>
      <c r="C149" s="27">
        <v>0</v>
      </c>
      <c r="D149" s="27">
        <v>923017.5</v>
      </c>
      <c r="E149" s="27">
        <v>262327.5</v>
      </c>
      <c r="F149" s="27">
        <f t="shared" si="4"/>
        <v>1185345</v>
      </c>
      <c r="G149" s="27"/>
      <c r="H149" s="28">
        <v>0</v>
      </c>
      <c r="I149" s="4" t="e">
        <f>#REF!*(H148/#REF!)</f>
        <v>#REF!</v>
      </c>
    </row>
    <row r="150" s="4" customFormat="1" spans="1:9">
      <c r="A150" s="17" t="s">
        <v>157</v>
      </c>
      <c r="B150" s="27">
        <f>SUM(B151:B156)</f>
        <v>358992</v>
      </c>
      <c r="C150" s="27">
        <f>SUM(C151:C156)</f>
        <v>53</v>
      </c>
      <c r="D150" s="27">
        <f>SUM(D151:D156)</f>
        <v>5689144.5</v>
      </c>
      <c r="E150" s="27">
        <f>SUM(E151:E156)</f>
        <v>1621062</v>
      </c>
      <c r="F150" s="27">
        <f t="shared" si="4"/>
        <v>7310206.5</v>
      </c>
      <c r="G150" s="27">
        <f>ROUND(F150*0.3,0)</f>
        <v>2193062</v>
      </c>
      <c r="H150" s="28">
        <v>110000</v>
      </c>
      <c r="I150" s="33" t="e">
        <f>#REF!*(H7/#REF!)</f>
        <v>#REF!</v>
      </c>
    </row>
    <row r="151" s="1" customFormat="1" hidden="1" spans="1:9">
      <c r="A151" s="29" t="s">
        <v>158</v>
      </c>
      <c r="B151" s="27">
        <v>0</v>
      </c>
      <c r="C151" s="27">
        <v>0</v>
      </c>
      <c r="D151" s="27">
        <v>0</v>
      </c>
      <c r="E151" s="27">
        <v>0</v>
      </c>
      <c r="F151" s="27">
        <f t="shared" si="4"/>
        <v>0</v>
      </c>
      <c r="G151" s="27"/>
      <c r="H151" s="28">
        <v>0</v>
      </c>
      <c r="I151" s="4" t="e">
        <f>#REF!*(H150/#REF!)</f>
        <v>#REF!</v>
      </c>
    </row>
    <row r="152" s="1" customFormat="1" hidden="1" spans="1:9">
      <c r="A152" s="29" t="s">
        <v>159</v>
      </c>
      <c r="B152" s="27">
        <v>59599</v>
      </c>
      <c r="C152" s="27">
        <v>2</v>
      </c>
      <c r="D152" s="27">
        <v>916867.5</v>
      </c>
      <c r="E152" s="27">
        <v>269244</v>
      </c>
      <c r="F152" s="27">
        <f t="shared" si="4"/>
        <v>1186111.5</v>
      </c>
      <c r="G152" s="27"/>
      <c r="H152" s="28">
        <v>0</v>
      </c>
      <c r="I152" s="4" t="e">
        <f>#REF!*(H151/#REF!)</f>
        <v>#REF!</v>
      </c>
    </row>
    <row r="153" s="1" customFormat="1" hidden="1" spans="1:9">
      <c r="A153" s="29" t="s">
        <v>160</v>
      </c>
      <c r="B153" s="27">
        <v>54428</v>
      </c>
      <c r="C153" s="27">
        <v>0</v>
      </c>
      <c r="D153" s="27">
        <v>848618</v>
      </c>
      <c r="E153" s="27">
        <v>245650.5</v>
      </c>
      <c r="F153" s="27">
        <f t="shared" si="4"/>
        <v>1094268.5</v>
      </c>
      <c r="G153" s="27"/>
      <c r="H153" s="29">
        <v>0</v>
      </c>
      <c r="I153" s="4" t="e">
        <f>#REF!*(H152/#REF!)</f>
        <v>#REF!</v>
      </c>
    </row>
    <row r="154" s="1" customFormat="1" hidden="1" spans="1:9">
      <c r="A154" s="29" t="s">
        <v>161</v>
      </c>
      <c r="B154" s="27">
        <v>58426</v>
      </c>
      <c r="C154" s="27">
        <v>51</v>
      </c>
      <c r="D154" s="27">
        <v>948275</v>
      </c>
      <c r="E154" s="27">
        <v>263875.5</v>
      </c>
      <c r="F154" s="27">
        <f t="shared" si="4"/>
        <v>1212150.5</v>
      </c>
      <c r="G154" s="27"/>
      <c r="H154" s="29">
        <v>0</v>
      </c>
      <c r="I154" s="4" t="e">
        <f>#REF!*(H153/#REF!)</f>
        <v>#REF!</v>
      </c>
    </row>
    <row r="155" s="1" customFormat="1" hidden="1" spans="1:9">
      <c r="A155" s="29" t="s">
        <v>162</v>
      </c>
      <c r="B155" s="27">
        <v>56641</v>
      </c>
      <c r="C155" s="27">
        <v>0</v>
      </c>
      <c r="D155" s="27">
        <v>908653</v>
      </c>
      <c r="E155" s="27">
        <v>256234.5</v>
      </c>
      <c r="F155" s="27">
        <f t="shared" si="4"/>
        <v>1164887.5</v>
      </c>
      <c r="G155" s="27"/>
      <c r="H155" s="29">
        <v>0</v>
      </c>
      <c r="I155" s="4" t="e">
        <f>#REF!*(H154/#REF!)</f>
        <v>#REF!</v>
      </c>
    </row>
    <row r="156" s="1" customFormat="1" hidden="1" spans="1:9">
      <c r="A156" s="29" t="s">
        <v>163</v>
      </c>
      <c r="B156" s="27">
        <v>129898</v>
      </c>
      <c r="C156" s="27">
        <v>0</v>
      </c>
      <c r="D156" s="27">
        <v>2066731</v>
      </c>
      <c r="E156" s="27">
        <v>586057.5</v>
      </c>
      <c r="F156" s="27">
        <f t="shared" si="4"/>
        <v>2652788.5</v>
      </c>
      <c r="G156" s="27"/>
      <c r="H156" s="29">
        <v>0</v>
      </c>
      <c r="I156" s="4" t="e">
        <f>#REF!*(H155/#REF!)</f>
        <v>#REF!</v>
      </c>
    </row>
    <row r="157" s="4" customFormat="1" spans="1:9">
      <c r="A157" s="17" t="s">
        <v>164</v>
      </c>
      <c r="B157" s="27">
        <f>SUM(B158:B163)</f>
        <v>163742</v>
      </c>
      <c r="C157" s="27">
        <f>SUM(C158:C163)</f>
        <v>0</v>
      </c>
      <c r="D157" s="27">
        <f>SUM(D158:D163)</f>
        <v>2158070.5</v>
      </c>
      <c r="E157" s="27">
        <f>SUM(E158:E163)</f>
        <v>749925</v>
      </c>
      <c r="F157" s="27">
        <f t="shared" si="4"/>
        <v>2907995.5</v>
      </c>
      <c r="G157" s="27">
        <f>ROUND(F157*0.3,0)</f>
        <v>872399</v>
      </c>
      <c r="H157" s="29">
        <v>50000</v>
      </c>
      <c r="I157" s="33" t="e">
        <f>#REF!*(H7/#REF!)</f>
        <v>#REF!</v>
      </c>
    </row>
    <row r="158" s="1" customFormat="1" hidden="1" spans="1:8">
      <c r="A158" s="34" t="s">
        <v>165</v>
      </c>
      <c r="B158" s="35">
        <v>0</v>
      </c>
      <c r="C158" s="35">
        <v>0</v>
      </c>
      <c r="D158" s="36">
        <v>0</v>
      </c>
      <c r="E158" s="36">
        <v>0</v>
      </c>
      <c r="F158" s="35">
        <f t="shared" si="4"/>
        <v>0</v>
      </c>
      <c r="G158" s="37"/>
      <c r="H158" s="38"/>
    </row>
    <row r="159" s="1" customFormat="1" hidden="1" spans="1:8">
      <c r="A159" s="39" t="s">
        <v>166</v>
      </c>
      <c r="B159" s="35">
        <v>33376</v>
      </c>
      <c r="C159" s="35">
        <v>0</v>
      </c>
      <c r="D159" s="36">
        <v>384341</v>
      </c>
      <c r="E159" s="36">
        <v>154174.5</v>
      </c>
      <c r="F159" s="35">
        <f t="shared" si="4"/>
        <v>538515.5</v>
      </c>
      <c r="G159" s="37"/>
      <c r="H159" s="38"/>
    </row>
    <row r="160" s="1" customFormat="1" hidden="1" spans="1:8">
      <c r="A160" s="39" t="s">
        <v>167</v>
      </c>
      <c r="B160" s="35">
        <v>38039</v>
      </c>
      <c r="C160" s="35">
        <v>0</v>
      </c>
      <c r="D160" s="36">
        <v>527927</v>
      </c>
      <c r="E160" s="36">
        <v>174006</v>
      </c>
      <c r="F160" s="35">
        <f t="shared" si="4"/>
        <v>701933</v>
      </c>
      <c r="G160" s="37"/>
      <c r="H160" s="38"/>
    </row>
    <row r="161" s="1" customFormat="1" hidden="1" spans="1:8">
      <c r="A161" s="39" t="s">
        <v>168</v>
      </c>
      <c r="B161" s="35">
        <v>19480</v>
      </c>
      <c r="C161" s="35">
        <v>0</v>
      </c>
      <c r="D161" s="36">
        <v>250591.5</v>
      </c>
      <c r="E161" s="36">
        <v>90796.5</v>
      </c>
      <c r="F161" s="35">
        <f t="shared" si="4"/>
        <v>341388</v>
      </c>
      <c r="G161" s="37"/>
      <c r="H161" s="38"/>
    </row>
    <row r="162" s="1" customFormat="1" hidden="1" spans="1:8">
      <c r="A162" s="39" t="s">
        <v>169</v>
      </c>
      <c r="B162" s="35">
        <v>16786</v>
      </c>
      <c r="C162" s="35">
        <v>0</v>
      </c>
      <c r="D162" s="36">
        <v>213283</v>
      </c>
      <c r="E162" s="36">
        <v>78237</v>
      </c>
      <c r="F162" s="35">
        <f t="shared" si="4"/>
        <v>291520</v>
      </c>
      <c r="G162" s="37"/>
      <c r="H162" s="38"/>
    </row>
    <row r="163" s="1" customFormat="1" hidden="1" spans="1:8">
      <c r="A163" s="39" t="s">
        <v>170</v>
      </c>
      <c r="B163" s="35">
        <v>56061</v>
      </c>
      <c r="C163" s="35">
        <v>0</v>
      </c>
      <c r="D163" s="36">
        <v>781928</v>
      </c>
      <c r="E163" s="36">
        <v>252711</v>
      </c>
      <c r="F163" s="35">
        <f t="shared" si="4"/>
        <v>1034639</v>
      </c>
      <c r="G163" s="37"/>
      <c r="H163" s="38"/>
    </row>
    <row r="164" s="1" customFormat="1" spans="1:5">
      <c r="A164" s="2"/>
      <c r="B164" s="6"/>
      <c r="C164" s="6"/>
      <c r="D164" s="7"/>
      <c r="E164" s="7"/>
    </row>
  </sheetData>
  <mergeCells count="9">
    <mergeCell ref="A2:H2"/>
    <mergeCell ref="B4:F4"/>
    <mergeCell ref="B5:C5"/>
    <mergeCell ref="A4:A6"/>
    <mergeCell ref="D5:D6"/>
    <mergeCell ref="E5:E6"/>
    <mergeCell ref="F5:F6"/>
    <mergeCell ref="G5:G6"/>
    <mergeCell ref="H4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夏铮</dc:creator>
  <cp:lastModifiedBy>刘雨时</cp:lastModifiedBy>
  <dcterms:created xsi:type="dcterms:W3CDTF">2023-09-22T09:47:00Z</dcterms:created>
  <dcterms:modified xsi:type="dcterms:W3CDTF">2023-10-10T06:30:17Z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1D83384CED3F4AF3B0F6B4D99111269E</vt:lpwstr>
  </property>
  <property fmtid="{D5CDD505-2E9C-101B-9397-08002B2CF9AE}" pid="3" name="KSOProductBuildVer">
    <vt:lpwstr>2052-11.8.2.10229</vt:lpwstr>
  </property>
</Properties>
</file>