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0005"/>
  </bookViews>
  <sheets>
    <sheet name="2024年" sheetId="6" r:id="rId1"/>
  </sheets>
  <definedNames>
    <definedName name="_xlnm._FilterDatabase" localSheetId="0" hidden="1">'2024年'!$A$7:$K$89</definedName>
    <definedName name="_xlnm.Print_Area" localSheetId="0">'2024年'!$A$1:$I$89</definedName>
    <definedName name="_xlnm.Print_Titles" localSheetId="0">'2024年'!$4:$6</definedName>
  </definedNames>
  <calcPr calcId="144525" concurrentCalc="0"/>
</workbook>
</file>

<file path=xl/sharedStrings.xml><?xml version="1.0" encoding="utf-8"?>
<sst xmlns="http://schemas.openxmlformats.org/spreadsheetml/2006/main" count="106" uniqueCount="106">
  <si>
    <t>附件2</t>
  </si>
  <si>
    <t>提前下达2024年山区和农村边远地区乡镇卫生院医务人员岗位津贴省级补助资金分配表</t>
  </si>
  <si>
    <t>金额单位：万元</t>
  </si>
  <si>
    <t>地区</t>
  </si>
  <si>
    <t>2023年1月1日乡镇卫生院在编在岗数</t>
  </si>
  <si>
    <t>补助比例</t>
  </si>
  <si>
    <t>每月补助标准</t>
  </si>
  <si>
    <t>2024年省财政应预拨金额</t>
  </si>
  <si>
    <t>结算2023年补助资金</t>
  </si>
  <si>
    <t>2024年省财政实际预拨金额</t>
  </si>
  <si>
    <t>2023年财政应补助金额</t>
  </si>
  <si>
    <t>2023年度已拨金额</t>
  </si>
  <si>
    <t>2023年结算差额</t>
  </si>
  <si>
    <t>栏次</t>
  </si>
  <si>
    <t>1栏</t>
  </si>
  <si>
    <t>2栏</t>
  </si>
  <si>
    <t>3栏</t>
  </si>
  <si>
    <t>4栏=1栏*2栏*3栏*12</t>
  </si>
  <si>
    <t>5栏=1栏*2栏*0.1*12</t>
  </si>
  <si>
    <t>6栏</t>
  </si>
  <si>
    <t>7栏=5栏-6栏</t>
  </si>
  <si>
    <t>8栏=4栏+7栏</t>
  </si>
  <si>
    <t>合计</t>
  </si>
  <si>
    <t>汕头市</t>
  </si>
  <si>
    <t>潮南区</t>
  </si>
  <si>
    <t>潮阳区</t>
  </si>
  <si>
    <t>澄海区</t>
  </si>
  <si>
    <t>韶关市</t>
  </si>
  <si>
    <t>曲江区</t>
  </si>
  <si>
    <t>梅州市</t>
  </si>
  <si>
    <t>梅县区</t>
  </si>
  <si>
    <t>阳江市</t>
  </si>
  <si>
    <t>阳东区</t>
  </si>
  <si>
    <t>湛江市</t>
  </si>
  <si>
    <t>市本级</t>
  </si>
  <si>
    <t>坡头区</t>
  </si>
  <si>
    <t>麻章区</t>
  </si>
  <si>
    <t>茂名市</t>
  </si>
  <si>
    <t>电白区</t>
  </si>
  <si>
    <t>肇庆市</t>
  </si>
  <si>
    <t>高要区</t>
  </si>
  <si>
    <t>清远市</t>
  </si>
  <si>
    <t>清新区</t>
  </si>
  <si>
    <t>潮州市</t>
  </si>
  <si>
    <t>潮安区</t>
  </si>
  <si>
    <t>揭阳市</t>
  </si>
  <si>
    <t>揭东区</t>
  </si>
  <si>
    <t>云浮市</t>
  </si>
  <si>
    <t>云安区</t>
  </si>
  <si>
    <t>财政省直管县</t>
  </si>
  <si>
    <t>新丰县</t>
  </si>
  <si>
    <t>始兴县</t>
  </si>
  <si>
    <t>乐昌市</t>
  </si>
  <si>
    <t>南澳县</t>
  </si>
  <si>
    <t>南雄市</t>
  </si>
  <si>
    <t>仁化县</t>
  </si>
  <si>
    <t>乳源县</t>
  </si>
  <si>
    <t>翁源县</t>
  </si>
  <si>
    <t>和平县</t>
  </si>
  <si>
    <t>东源县</t>
  </si>
  <si>
    <t>紫金县</t>
  </si>
  <si>
    <t>龙川县</t>
  </si>
  <si>
    <t>连平县</t>
  </si>
  <si>
    <t>蕉岭县</t>
  </si>
  <si>
    <t>平远县</t>
  </si>
  <si>
    <t>兴宁市</t>
  </si>
  <si>
    <t>五华县</t>
  </si>
  <si>
    <t>丰顺县</t>
  </si>
  <si>
    <t>大埔县</t>
  </si>
  <si>
    <t>龙门县</t>
  </si>
  <si>
    <t>惠东县</t>
  </si>
  <si>
    <t>博罗县</t>
  </si>
  <si>
    <t>陆河县</t>
  </si>
  <si>
    <t>陆丰市</t>
  </si>
  <si>
    <t>海丰县</t>
  </si>
  <si>
    <t>开平市</t>
  </si>
  <si>
    <t>台山市</t>
  </si>
  <si>
    <t>恩平市</t>
  </si>
  <si>
    <t>阳西县</t>
  </si>
  <si>
    <t>阳春市</t>
  </si>
  <si>
    <t>徐闻县</t>
  </si>
  <si>
    <t>廉江市</t>
  </si>
  <si>
    <t>吴川市</t>
  </si>
  <si>
    <t>遂溪县</t>
  </si>
  <si>
    <t>雷州市</t>
  </si>
  <si>
    <t>高州市</t>
  </si>
  <si>
    <t>信宜市</t>
  </si>
  <si>
    <t>化州市</t>
  </si>
  <si>
    <t>封开县</t>
  </si>
  <si>
    <t>四会市</t>
  </si>
  <si>
    <t>怀集县</t>
  </si>
  <si>
    <t>德庆县</t>
  </si>
  <si>
    <t>广宁县</t>
  </si>
  <si>
    <t>英德市</t>
  </si>
  <si>
    <t>连山县</t>
  </si>
  <si>
    <t>连州市</t>
  </si>
  <si>
    <t>佛冈县</t>
  </si>
  <si>
    <t>阳山县</t>
  </si>
  <si>
    <t>连南县</t>
  </si>
  <si>
    <t>饶平县</t>
  </si>
  <si>
    <t>普宁市</t>
  </si>
  <si>
    <t>揭西县</t>
  </si>
  <si>
    <t>惠来县</t>
  </si>
  <si>
    <t>罗定市</t>
  </si>
  <si>
    <t>新兴县</t>
  </si>
  <si>
    <t>郁南县</t>
  </si>
</sst>
</file>

<file path=xl/styles.xml><?xml version="1.0" encoding="utf-8"?>
<styleSheet xmlns="http://schemas.openxmlformats.org/spreadsheetml/2006/main">
  <numFmts count="3">
    <numFmt numFmtId="176" formatCode="#,##0.00_);[Red]\(#,##0.00\)"/>
    <numFmt numFmtId="177" formatCode="0_ "/>
    <numFmt numFmtId="178" formatCode="#,##0.00_ "/>
  </numFmts>
  <fonts count="23">
    <font>
      <sz val="11"/>
      <color indexed="8"/>
      <name val="宋体"/>
      <charset val="134"/>
    </font>
    <font>
      <b/>
      <sz val="11"/>
      <name val="宋体"/>
      <charset val="134"/>
    </font>
    <font>
      <sz val="11"/>
      <name val="宋体"/>
      <charset val="134"/>
    </font>
    <font>
      <sz val="10"/>
      <name val="宋体"/>
      <charset val="134"/>
    </font>
    <font>
      <sz val="16"/>
      <name val="方正小标宋简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21">
    <fill>
      <patternFill patternType="none"/>
    </fill>
    <fill>
      <patternFill patternType="gray125"/>
    </fill>
    <fill>
      <patternFill patternType="solid">
        <fgColor theme="9" tint="0.8"/>
        <bgColor indexed="64"/>
      </patternFill>
    </fill>
    <fill>
      <patternFill patternType="solid">
        <fgColor indexed="46"/>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31"/>
        <bgColor indexed="64"/>
      </patternFill>
    </fill>
    <fill>
      <patternFill patternType="solid">
        <fgColor indexed="27"/>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53"/>
        <bgColor indexed="64"/>
      </patternFill>
    </fill>
    <fill>
      <patternFill patternType="solid">
        <fgColor indexed="43"/>
        <bgColor indexed="64"/>
      </patternFill>
    </fill>
    <fill>
      <patternFill patternType="solid">
        <fgColor indexed="48"/>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5" fillId="5" borderId="3" applyNumberFormat="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6" fillId="7" borderId="0" applyNumberFormat="0" applyBorder="0" applyAlignment="0" applyProtection="0">
      <alignment vertical="center"/>
    </xf>
    <xf numFmtId="0" fontId="0" fillId="9"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0" fontId="0" fillId="10" borderId="0" applyNumberFormat="0" applyBorder="0" applyAlignment="0" applyProtection="0">
      <alignment vertical="center"/>
    </xf>
    <xf numFmtId="0" fontId="9" fillId="0" borderId="0" applyNumberFormat="0" applyFill="0" applyBorder="0" applyAlignment="0" applyProtection="0">
      <alignment vertical="center"/>
    </xf>
    <xf numFmtId="0" fontId="0" fillId="11" borderId="4" applyNumberFormat="0" applyFont="0" applyAlignment="0" applyProtection="0">
      <alignment vertical="center"/>
    </xf>
    <xf numFmtId="0" fontId="7" fillId="5"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2" borderId="0" applyNumberFormat="0" applyBorder="0" applyAlignment="0" applyProtection="0">
      <alignment vertical="center"/>
    </xf>
    <xf numFmtId="0" fontId="10" fillId="0" borderId="6" applyNumberFormat="0" applyFill="0" applyAlignment="0" applyProtection="0">
      <alignment vertical="center"/>
    </xf>
    <xf numFmtId="0" fontId="7" fillId="5" borderId="0" applyNumberFormat="0" applyBorder="0" applyAlignment="0" applyProtection="0">
      <alignment vertical="center"/>
    </xf>
    <xf numFmtId="0" fontId="16" fillId="4" borderId="7" applyNumberFormat="0" applyAlignment="0" applyProtection="0">
      <alignment vertical="center"/>
    </xf>
    <xf numFmtId="0" fontId="17" fillId="4" borderId="3" applyNumberFormat="0" applyAlignment="0" applyProtection="0">
      <alignment vertical="center"/>
    </xf>
    <xf numFmtId="0" fontId="18" fillId="13" borderId="8" applyNumberFormat="0" applyAlignment="0" applyProtection="0">
      <alignment vertical="center"/>
    </xf>
    <xf numFmtId="0" fontId="0" fillId="6"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15" borderId="0" applyNumberFormat="0" applyBorder="0" applyAlignment="0" applyProtection="0">
      <alignment vertical="center"/>
    </xf>
    <xf numFmtId="0" fontId="0" fillId="9" borderId="0" applyNumberFormat="0" applyBorder="0" applyAlignment="0" applyProtection="0">
      <alignment vertical="center"/>
    </xf>
    <xf numFmtId="0" fontId="7" fillId="16" borderId="0" applyNumberFormat="0" applyBorder="0" applyAlignment="0" applyProtection="0">
      <alignment vertical="center"/>
    </xf>
    <xf numFmtId="0" fontId="0" fillId="10"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7" fillId="18" borderId="0" applyNumberFormat="0" applyBorder="0" applyAlignment="0" applyProtection="0">
      <alignment vertical="center"/>
    </xf>
    <xf numFmtId="0" fontId="0" fillId="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0" fillId="8" borderId="0" applyNumberFormat="0" applyBorder="0" applyAlignment="0" applyProtection="0">
      <alignment vertical="center"/>
    </xf>
    <xf numFmtId="0" fontId="7" fillId="8"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lignment vertical="center"/>
    </xf>
    <xf numFmtId="0" fontId="2" fillId="0" borderId="0" xfId="0" applyFont="1" applyFill="1">
      <alignment vertical="center"/>
    </xf>
    <xf numFmtId="0" fontId="1" fillId="2" borderId="0" xfId="0" applyFont="1" applyFill="1">
      <alignment vertical="center"/>
    </xf>
    <xf numFmtId="177" fontId="2" fillId="0" borderId="0" xfId="0" applyNumberFormat="1" applyFont="1" applyFill="1" applyAlignment="1">
      <alignment horizontal="center" vertical="center" wrapText="1"/>
    </xf>
    <xf numFmtId="9"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wrapText="1"/>
    </xf>
    <xf numFmtId="176" fontId="3" fillId="0" borderId="0" xfId="0" applyNumberFormat="1" applyFont="1" applyFill="1" applyAlignment="1">
      <alignment horizontal="right"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1" xfId="0" applyFont="1" applyFill="1" applyBorder="1" applyAlignment="1">
      <alignment horizontal="left" vertical="center" wrapText="1" indent="3"/>
    </xf>
    <xf numFmtId="178"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178" fontId="1" fillId="0" borderId="2" xfId="0" applyNumberFormat="1" applyFont="1" applyFill="1" applyBorder="1" applyAlignment="1">
      <alignment horizontal="right" vertical="center" wrapText="1"/>
    </xf>
    <xf numFmtId="0" fontId="2" fillId="0" borderId="1" xfId="0" applyFont="1" applyFill="1" applyBorder="1" applyAlignment="1">
      <alignment horizontal="left" vertical="center" wrapText="1" indent="2"/>
    </xf>
    <xf numFmtId="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right" vertical="center" wrapText="1"/>
    </xf>
    <xf numFmtId="178" fontId="2" fillId="0" borderId="2" xfId="0" applyNumberFormat="1" applyFont="1" applyFill="1" applyBorder="1" applyAlignment="1">
      <alignment horizontal="right" vertical="center" wrapText="1"/>
    </xf>
    <xf numFmtId="177" fontId="2"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2" fillId="0" borderId="0" xfId="0" applyNumberFormat="1" applyFont="1" applyFill="1" applyAlignment="1">
      <alignment horizontal="center" vertical="center" wrapText="1"/>
    </xf>
    <xf numFmtId="0" fontId="3" fillId="0" borderId="0" xfId="0" applyFont="1" applyFill="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90"/>
  <sheetViews>
    <sheetView tabSelected="1" workbookViewId="0">
      <pane ySplit="7" topLeftCell="A8" activePane="bottomLeft" state="frozen"/>
      <selection/>
      <selection pane="bottomLeft" activeCell="H10" sqref="H10"/>
    </sheetView>
  </sheetViews>
  <sheetFormatPr defaultColWidth="9" defaultRowHeight="13.5"/>
  <cols>
    <col min="1" max="1" width="13.375" style="2" customWidth="1"/>
    <col min="2" max="2" width="15" style="6" customWidth="1"/>
    <col min="3" max="3" width="15" style="7" customWidth="1"/>
    <col min="4" max="5" width="15" style="8" customWidth="1"/>
    <col min="6" max="9" width="15" style="4" customWidth="1"/>
    <col min="10" max="10" width="15.3833333333333" style="4"/>
    <col min="11" max="11" width="11.625" style="4"/>
    <col min="12" max="16384" width="9" style="4"/>
  </cols>
  <sheetData>
    <row r="1" ht="18.75" customHeight="1" spans="1:9">
      <c r="A1" s="9" t="s">
        <v>0</v>
      </c>
      <c r="C1" s="6"/>
      <c r="D1" s="6"/>
      <c r="E1" s="6"/>
      <c r="F1" s="6"/>
      <c r="G1" s="6"/>
      <c r="H1" s="6"/>
      <c r="I1" s="6"/>
    </row>
    <row r="2" s="1" customFormat="1" ht="29.25" customHeight="1" spans="1:9">
      <c r="A2" s="10" t="s">
        <v>1</v>
      </c>
      <c r="B2" s="10"/>
      <c r="C2" s="10"/>
      <c r="D2" s="10"/>
      <c r="E2" s="10"/>
      <c r="F2" s="10"/>
      <c r="G2" s="10"/>
      <c r="H2" s="10"/>
      <c r="I2" s="10"/>
    </row>
    <row r="3" s="2" customFormat="1" ht="18.75" customHeight="1" spans="1:9">
      <c r="A3" s="11"/>
      <c r="B3" s="6"/>
      <c r="C3" s="7"/>
      <c r="D3" s="8"/>
      <c r="E3" s="12"/>
      <c r="I3" s="33" t="s">
        <v>2</v>
      </c>
    </row>
    <row r="4" s="3" customFormat="1" ht="25" customHeight="1" spans="1:9">
      <c r="A4" s="13" t="s">
        <v>3</v>
      </c>
      <c r="B4" s="14" t="s">
        <v>4</v>
      </c>
      <c r="C4" s="15" t="s">
        <v>5</v>
      </c>
      <c r="D4" s="15" t="s">
        <v>6</v>
      </c>
      <c r="E4" s="15" t="s">
        <v>7</v>
      </c>
      <c r="F4" s="16" t="s">
        <v>8</v>
      </c>
      <c r="G4" s="16"/>
      <c r="H4" s="17"/>
      <c r="I4" s="15" t="s">
        <v>9</v>
      </c>
    </row>
    <row r="5" s="3" customFormat="1" ht="33" customHeight="1" spans="1:9">
      <c r="A5" s="13"/>
      <c r="B5" s="14"/>
      <c r="C5" s="15"/>
      <c r="D5" s="15"/>
      <c r="E5" s="15"/>
      <c r="F5" s="16" t="s">
        <v>10</v>
      </c>
      <c r="G5" s="16" t="s">
        <v>11</v>
      </c>
      <c r="H5" s="17" t="s">
        <v>12</v>
      </c>
      <c r="I5" s="15"/>
    </row>
    <row r="6" s="3" customFormat="1" ht="31" customHeight="1" spans="1:9">
      <c r="A6" s="13" t="s">
        <v>13</v>
      </c>
      <c r="B6" s="14" t="s">
        <v>14</v>
      </c>
      <c r="C6" s="15" t="s">
        <v>15</v>
      </c>
      <c r="D6" s="15" t="s">
        <v>16</v>
      </c>
      <c r="E6" s="15" t="s">
        <v>17</v>
      </c>
      <c r="F6" s="15" t="s">
        <v>18</v>
      </c>
      <c r="G6" s="15" t="s">
        <v>19</v>
      </c>
      <c r="H6" s="18" t="s">
        <v>20</v>
      </c>
      <c r="I6" s="15" t="s">
        <v>21</v>
      </c>
    </row>
    <row r="7" s="3" customFormat="1" ht="20" customHeight="1" spans="1:9">
      <c r="A7" s="19" t="s">
        <v>22</v>
      </c>
      <c r="B7" s="14">
        <f>SUM(B8:B90)/2</f>
        <v>55999</v>
      </c>
      <c r="C7" s="14"/>
      <c r="D7" s="14"/>
      <c r="E7" s="20">
        <f>SUM(E8:E90)/2</f>
        <v>43045.44</v>
      </c>
      <c r="F7" s="20">
        <f>SUM(F8:F90)/2</f>
        <v>43045.44</v>
      </c>
      <c r="G7" s="20">
        <f>SUM(G8:G90)/2</f>
        <v>43148.94</v>
      </c>
      <c r="H7" s="20">
        <f>SUM(H8:H90)/2</f>
        <v>878.28</v>
      </c>
      <c r="I7" s="20">
        <f>SUM(I8:I90)/2</f>
        <v>43923.72</v>
      </c>
    </row>
    <row r="8" s="3" customFormat="1" ht="20" customHeight="1" spans="1:9">
      <c r="A8" s="21" t="s">
        <v>23</v>
      </c>
      <c r="B8" s="14">
        <v>2865</v>
      </c>
      <c r="C8" s="22"/>
      <c r="D8" s="16"/>
      <c r="E8" s="20">
        <f t="shared" ref="B8:I8" si="0">SUM(E9:E11)</f>
        <v>1719</v>
      </c>
      <c r="F8" s="20">
        <f t="shared" si="0"/>
        <v>1719</v>
      </c>
      <c r="G8" s="20">
        <v>1651.8</v>
      </c>
      <c r="H8" s="23">
        <f t="shared" si="0"/>
        <v>67.1999999999999</v>
      </c>
      <c r="I8" s="20">
        <f t="shared" si="0"/>
        <v>1786.2</v>
      </c>
    </row>
    <row r="9" s="4" customFormat="1" ht="20" customHeight="1" spans="1:11">
      <c r="A9" s="24" t="s">
        <v>24</v>
      </c>
      <c r="B9" s="25">
        <v>1148</v>
      </c>
      <c r="C9" s="26">
        <v>0.5</v>
      </c>
      <c r="D9" s="27">
        <v>0.1</v>
      </c>
      <c r="E9" s="28">
        <f>ROUND(B9*C9*D9*12,2)</f>
        <v>688.8</v>
      </c>
      <c r="F9" s="28">
        <f t="shared" ref="F9:F11" si="1">ROUND(B9*C9*0.1*12,2)</f>
        <v>688.8</v>
      </c>
      <c r="G9" s="28">
        <v>616.8</v>
      </c>
      <c r="H9" s="29">
        <f t="shared" ref="H9:H11" si="2">F9-G9</f>
        <v>72</v>
      </c>
      <c r="I9" s="28">
        <f t="shared" ref="I9:I11" si="3">E9+H9</f>
        <v>760.8</v>
      </c>
      <c r="J9" s="3"/>
      <c r="K9" s="3"/>
    </row>
    <row r="10" s="4" customFormat="1" ht="20" customHeight="1" spans="1:11">
      <c r="A10" s="24" t="s">
        <v>25</v>
      </c>
      <c r="B10" s="25">
        <v>969</v>
      </c>
      <c r="C10" s="26">
        <v>0.5</v>
      </c>
      <c r="D10" s="27">
        <v>0.1</v>
      </c>
      <c r="E10" s="28">
        <f>ROUND(B10*C10*D10*12,2)</f>
        <v>581.4</v>
      </c>
      <c r="F10" s="28">
        <f t="shared" si="1"/>
        <v>581.4</v>
      </c>
      <c r="G10" s="28">
        <v>592.2</v>
      </c>
      <c r="H10" s="29">
        <f t="shared" si="2"/>
        <v>-10.8000000000001</v>
      </c>
      <c r="I10" s="28">
        <f t="shared" si="3"/>
        <v>570.6</v>
      </c>
      <c r="J10" s="3"/>
      <c r="K10" s="3"/>
    </row>
    <row r="11" s="4" customFormat="1" ht="20" customHeight="1" spans="1:11">
      <c r="A11" s="24" t="s">
        <v>26</v>
      </c>
      <c r="B11" s="25">
        <v>748</v>
      </c>
      <c r="C11" s="26">
        <v>0.5</v>
      </c>
      <c r="D11" s="27">
        <v>0.1</v>
      </c>
      <c r="E11" s="28">
        <f t="shared" ref="E9:E11" si="4">ROUND(B11*C11*D11*12,2)</f>
        <v>448.8</v>
      </c>
      <c r="F11" s="28">
        <f t="shared" si="1"/>
        <v>448.8</v>
      </c>
      <c r="G11" s="28">
        <v>442.8</v>
      </c>
      <c r="H11" s="29">
        <f t="shared" si="2"/>
        <v>6</v>
      </c>
      <c r="I11" s="28">
        <f t="shared" si="3"/>
        <v>454.8</v>
      </c>
      <c r="J11" s="3"/>
      <c r="K11" s="3"/>
    </row>
    <row r="12" s="3" customFormat="1" ht="20" customHeight="1" spans="1:9">
      <c r="A12" s="21" t="s">
        <v>27</v>
      </c>
      <c r="B12" s="14">
        <f>SUM(B13:B13)</f>
        <v>302</v>
      </c>
      <c r="C12" s="22"/>
      <c r="D12" s="27"/>
      <c r="E12" s="20">
        <f>SUM(E13:E13)</f>
        <v>181.2</v>
      </c>
      <c r="F12" s="20">
        <f>SUM(F13:F13)</f>
        <v>181.2</v>
      </c>
      <c r="G12" s="20">
        <v>1298.16</v>
      </c>
      <c r="H12" s="23">
        <f>SUM(H13:H13)</f>
        <v>-7.20000000000002</v>
      </c>
      <c r="I12" s="20">
        <f>SUM(I13:I13)</f>
        <v>174</v>
      </c>
    </row>
    <row r="13" s="4" customFormat="1" ht="20" customHeight="1" spans="1:11">
      <c r="A13" s="24" t="s">
        <v>28</v>
      </c>
      <c r="B13" s="25">
        <v>302</v>
      </c>
      <c r="C13" s="26">
        <v>0.5</v>
      </c>
      <c r="D13" s="27">
        <v>0.1</v>
      </c>
      <c r="E13" s="28">
        <f>ROUND(B13*C13*D13*12,2)</f>
        <v>181.2</v>
      </c>
      <c r="F13" s="28">
        <f>ROUND(B13*C13*0.1*12,2)</f>
        <v>181.2</v>
      </c>
      <c r="G13" s="28">
        <v>188.4</v>
      </c>
      <c r="H13" s="29">
        <f>F13-G13</f>
        <v>-7.20000000000002</v>
      </c>
      <c r="I13" s="28">
        <f>E13+H13</f>
        <v>174</v>
      </c>
      <c r="J13" s="3"/>
      <c r="K13" s="3"/>
    </row>
    <row r="14" s="3" customFormat="1" ht="20" customHeight="1" spans="1:9">
      <c r="A14" s="21" t="s">
        <v>29</v>
      </c>
      <c r="B14" s="14">
        <f>SUM(B15:B15)</f>
        <v>877</v>
      </c>
      <c r="C14" s="22"/>
      <c r="D14" s="27"/>
      <c r="E14" s="20">
        <f>SUM(E15:E15)</f>
        <v>841.92</v>
      </c>
      <c r="F14" s="20">
        <f>SUM(F15:F15)</f>
        <v>841.92</v>
      </c>
      <c r="G14" s="20">
        <v>1385.28</v>
      </c>
      <c r="H14" s="23">
        <f>SUM(H15:H15)</f>
        <v>-29.76</v>
      </c>
      <c r="I14" s="20">
        <f>SUM(I15:I15)</f>
        <v>812.16</v>
      </c>
    </row>
    <row r="15" s="4" customFormat="1" ht="20" customHeight="1" spans="1:11">
      <c r="A15" s="24" t="s">
        <v>30</v>
      </c>
      <c r="B15" s="25">
        <v>877</v>
      </c>
      <c r="C15" s="26">
        <v>0.8</v>
      </c>
      <c r="D15" s="27">
        <v>0.1</v>
      </c>
      <c r="E15" s="28">
        <f>ROUND(B15*C15*D15*12,2)</f>
        <v>841.92</v>
      </c>
      <c r="F15" s="28">
        <f>ROUND(B15*C15*0.1*12,2)</f>
        <v>841.92</v>
      </c>
      <c r="G15" s="28">
        <v>871.68</v>
      </c>
      <c r="H15" s="29">
        <f>F15-G15</f>
        <v>-29.76</v>
      </c>
      <c r="I15" s="28">
        <f>E15+H15</f>
        <v>812.16</v>
      </c>
      <c r="J15" s="3"/>
      <c r="K15" s="3"/>
    </row>
    <row r="16" s="3" customFormat="1" ht="20" customHeight="1" spans="1:9">
      <c r="A16" s="21" t="s">
        <v>31</v>
      </c>
      <c r="B16" s="14">
        <f>SUM(B17:B17)</f>
        <v>593</v>
      </c>
      <c r="C16" s="22"/>
      <c r="D16" s="27"/>
      <c r="E16" s="20">
        <f>SUM(E17:E17)</f>
        <v>355.8</v>
      </c>
      <c r="F16" s="20">
        <f>SUM(F17:F17)</f>
        <v>355.8</v>
      </c>
      <c r="G16" s="20">
        <v>691.8</v>
      </c>
      <c r="H16" s="23">
        <f>SUM(H17:H17)</f>
        <v>4.19999999999999</v>
      </c>
      <c r="I16" s="20">
        <f>SUM(I17:I17)</f>
        <v>360</v>
      </c>
    </row>
    <row r="17" s="4" customFormat="1" ht="20" customHeight="1" spans="1:11">
      <c r="A17" s="24" t="s">
        <v>32</v>
      </c>
      <c r="B17" s="25">
        <v>593</v>
      </c>
      <c r="C17" s="26">
        <v>0.5</v>
      </c>
      <c r="D17" s="27">
        <v>0.1</v>
      </c>
      <c r="E17" s="28">
        <f>ROUND(B17*C17*D17*12,2)</f>
        <v>355.8</v>
      </c>
      <c r="F17" s="28">
        <f>ROUND(B17*C17*0.1*12,2)</f>
        <v>355.8</v>
      </c>
      <c r="G17" s="28">
        <v>351.6</v>
      </c>
      <c r="H17" s="29">
        <f>F17-G17</f>
        <v>4.19999999999999</v>
      </c>
      <c r="I17" s="28">
        <f>E17+H17</f>
        <v>360</v>
      </c>
      <c r="J17" s="3"/>
      <c r="K17" s="3"/>
    </row>
    <row r="18" s="3" customFormat="1" ht="20" customHeight="1" spans="1:9">
      <c r="A18" s="21" t="s">
        <v>33</v>
      </c>
      <c r="B18" s="14">
        <f>SUM(B19:B21)</f>
        <v>498</v>
      </c>
      <c r="C18" s="14"/>
      <c r="D18" s="14"/>
      <c r="E18" s="20">
        <f t="shared" ref="C18:I18" si="5">SUM(E19:E21)</f>
        <v>298.8</v>
      </c>
      <c r="F18" s="20">
        <f t="shared" si="5"/>
        <v>298.8</v>
      </c>
      <c r="G18" s="20">
        <f t="shared" si="5"/>
        <v>294</v>
      </c>
      <c r="H18" s="20">
        <f t="shared" si="5"/>
        <v>4.79999999999998</v>
      </c>
      <c r="I18" s="20">
        <f t="shared" si="5"/>
        <v>303.6</v>
      </c>
    </row>
    <row r="19" s="4" customFormat="1" ht="20" customHeight="1" spans="1:11">
      <c r="A19" s="24" t="s">
        <v>34</v>
      </c>
      <c r="B19" s="25">
        <v>88</v>
      </c>
      <c r="C19" s="26">
        <v>0.5</v>
      </c>
      <c r="D19" s="27">
        <v>0.1</v>
      </c>
      <c r="E19" s="28">
        <f>ROUND(B19*C19*D19*12,2)</f>
        <v>52.8</v>
      </c>
      <c r="F19" s="28">
        <f>ROUND(B19*C19*0.1*12,2)</f>
        <v>52.8</v>
      </c>
      <c r="G19" s="28">
        <v>52.8</v>
      </c>
      <c r="H19" s="29">
        <f>F19-G19</f>
        <v>0</v>
      </c>
      <c r="I19" s="28">
        <f>E19+H19</f>
        <v>52.8</v>
      </c>
      <c r="J19" s="3"/>
      <c r="K19" s="3"/>
    </row>
    <row r="20" s="4" customFormat="1" ht="20" customHeight="1" spans="1:11">
      <c r="A20" s="24" t="s">
        <v>35</v>
      </c>
      <c r="B20" s="25">
        <v>260</v>
      </c>
      <c r="C20" s="26">
        <v>0.5</v>
      </c>
      <c r="D20" s="27">
        <v>0.1</v>
      </c>
      <c r="E20" s="28">
        <f>ROUND(B20*C20*D20*12,2)</f>
        <v>156</v>
      </c>
      <c r="F20" s="28">
        <f>ROUND(B20*C20*0.1*12,2)</f>
        <v>156</v>
      </c>
      <c r="G20" s="28">
        <v>151.8</v>
      </c>
      <c r="H20" s="29">
        <f>F20-G20</f>
        <v>4.19999999999999</v>
      </c>
      <c r="I20" s="28">
        <f>E20+H20</f>
        <v>160.2</v>
      </c>
      <c r="J20" s="3"/>
      <c r="K20" s="3"/>
    </row>
    <row r="21" s="4" customFormat="1" ht="20" customHeight="1" spans="1:11">
      <c r="A21" s="24" t="s">
        <v>36</v>
      </c>
      <c r="B21" s="25">
        <v>150</v>
      </c>
      <c r="C21" s="26">
        <v>0.5</v>
      </c>
      <c r="D21" s="27">
        <v>0.1</v>
      </c>
      <c r="E21" s="28">
        <f>ROUND(B21*C21*D21*12,2)</f>
        <v>90</v>
      </c>
      <c r="F21" s="28">
        <f>ROUND(B21*C21*0.1*12,2)</f>
        <v>90</v>
      </c>
      <c r="G21" s="28">
        <v>89.4</v>
      </c>
      <c r="H21" s="29">
        <f>F21-G21</f>
        <v>0.599999999999994</v>
      </c>
      <c r="I21" s="28">
        <f>E21+H21</f>
        <v>90.6</v>
      </c>
      <c r="J21" s="3"/>
      <c r="K21" s="3"/>
    </row>
    <row r="22" s="3" customFormat="1" ht="20" customHeight="1" spans="1:9">
      <c r="A22" s="21" t="s">
        <v>37</v>
      </c>
      <c r="B22" s="14">
        <f>SUM(B23:B23)</f>
        <v>1873</v>
      </c>
      <c r="C22" s="14"/>
      <c r="D22" s="14"/>
      <c r="E22" s="20">
        <f t="shared" ref="C22:I22" si="6">SUM(E23:E23)</f>
        <v>1123.8</v>
      </c>
      <c r="F22" s="20">
        <f t="shared" si="6"/>
        <v>1123.8</v>
      </c>
      <c r="G22" s="20">
        <f t="shared" si="6"/>
        <v>1137</v>
      </c>
      <c r="H22" s="20">
        <f t="shared" si="6"/>
        <v>-13.2</v>
      </c>
      <c r="I22" s="20">
        <f t="shared" si="6"/>
        <v>1110.6</v>
      </c>
    </row>
    <row r="23" s="4" customFormat="1" ht="20" customHeight="1" spans="1:11">
      <c r="A23" s="24" t="s">
        <v>38</v>
      </c>
      <c r="B23" s="25">
        <v>1873</v>
      </c>
      <c r="C23" s="26">
        <v>0.5</v>
      </c>
      <c r="D23" s="27">
        <v>0.1</v>
      </c>
      <c r="E23" s="28">
        <f>ROUND(B23*C23*D23*12,2)</f>
        <v>1123.8</v>
      </c>
      <c r="F23" s="28">
        <f>ROUND(B23*C23*0.1*12,2)</f>
        <v>1123.8</v>
      </c>
      <c r="G23" s="28">
        <v>1137</v>
      </c>
      <c r="H23" s="29">
        <f>F23-G23</f>
        <v>-13.2</v>
      </c>
      <c r="I23" s="28">
        <f>E23+H23</f>
        <v>1110.6</v>
      </c>
      <c r="J23" s="3"/>
      <c r="K23" s="3"/>
    </row>
    <row r="24" s="3" customFormat="1" ht="20" customHeight="1" spans="1:9">
      <c r="A24" s="21" t="s">
        <v>39</v>
      </c>
      <c r="B24" s="14">
        <f>SUM(B25:B25)</f>
        <v>830</v>
      </c>
      <c r="C24" s="14"/>
      <c r="D24" s="14"/>
      <c r="E24" s="20">
        <f t="shared" ref="C24:I24" si="7">SUM(E25:E25)</f>
        <v>498</v>
      </c>
      <c r="F24" s="20">
        <f t="shared" si="7"/>
        <v>498</v>
      </c>
      <c r="G24" s="20">
        <f t="shared" si="7"/>
        <v>505.8</v>
      </c>
      <c r="H24" s="20">
        <f t="shared" si="7"/>
        <v>-7.80000000000001</v>
      </c>
      <c r="I24" s="20">
        <f t="shared" si="7"/>
        <v>490.2</v>
      </c>
    </row>
    <row r="25" s="4" customFormat="1" ht="20" customHeight="1" spans="1:11">
      <c r="A25" s="24" t="s">
        <v>40</v>
      </c>
      <c r="B25" s="30">
        <v>830</v>
      </c>
      <c r="C25" s="26">
        <v>0.5</v>
      </c>
      <c r="D25" s="27">
        <v>0.1</v>
      </c>
      <c r="E25" s="28">
        <f>ROUND(B25*C25*D25*12,2)</f>
        <v>498</v>
      </c>
      <c r="F25" s="28">
        <f>ROUND(B25*C25*0.1*12,2)</f>
        <v>498</v>
      </c>
      <c r="G25" s="28">
        <v>505.8</v>
      </c>
      <c r="H25" s="29">
        <f>F25-G25</f>
        <v>-7.80000000000001</v>
      </c>
      <c r="I25" s="28">
        <f>E25+H25</f>
        <v>490.2</v>
      </c>
      <c r="J25" s="3"/>
      <c r="K25" s="3"/>
    </row>
    <row r="26" s="3" customFormat="1" ht="20" customHeight="1" spans="1:9">
      <c r="A26" s="21" t="s">
        <v>41</v>
      </c>
      <c r="B26" s="14">
        <f>SUM(B27:B27)</f>
        <v>858</v>
      </c>
      <c r="C26" s="14"/>
      <c r="D26" s="14"/>
      <c r="E26" s="20">
        <f t="shared" ref="C26:I26" si="8">SUM(E27:E27)</f>
        <v>823.68</v>
      </c>
      <c r="F26" s="20">
        <f t="shared" si="8"/>
        <v>823.68</v>
      </c>
      <c r="G26" s="20">
        <f t="shared" si="8"/>
        <v>828.48</v>
      </c>
      <c r="H26" s="20">
        <f t="shared" si="8"/>
        <v>-4.80000000000007</v>
      </c>
      <c r="I26" s="20">
        <f t="shared" si="8"/>
        <v>818.88</v>
      </c>
    </row>
    <row r="27" s="4" customFormat="1" ht="20" customHeight="1" spans="1:11">
      <c r="A27" s="24" t="s">
        <v>42</v>
      </c>
      <c r="B27" s="25">
        <v>858</v>
      </c>
      <c r="C27" s="26">
        <v>0.8</v>
      </c>
      <c r="D27" s="27">
        <v>0.1</v>
      </c>
      <c r="E27" s="28">
        <f>ROUND(B27*C27*D27*12,2)</f>
        <v>823.68</v>
      </c>
      <c r="F27" s="28">
        <f>ROUND(B27*C27*0.1*12,2)</f>
        <v>823.68</v>
      </c>
      <c r="G27" s="28">
        <v>828.48</v>
      </c>
      <c r="H27" s="29">
        <f t="shared" ref="H27:H31" si="9">F27-G27</f>
        <v>-4.80000000000007</v>
      </c>
      <c r="I27" s="28">
        <f t="shared" ref="I27:I31" si="10">E27+H27</f>
        <v>818.88</v>
      </c>
      <c r="J27" s="3"/>
      <c r="K27" s="3"/>
    </row>
    <row r="28" s="3" customFormat="1" ht="20" customHeight="1" spans="1:9">
      <c r="A28" s="21" t="s">
        <v>43</v>
      </c>
      <c r="B28" s="14">
        <v>1114</v>
      </c>
      <c r="C28" s="22"/>
      <c r="D28" s="27"/>
      <c r="E28" s="20">
        <f t="shared" ref="B28:I28" si="11">SUM(E29)</f>
        <v>668.4</v>
      </c>
      <c r="F28" s="20">
        <f t="shared" si="11"/>
        <v>668.4</v>
      </c>
      <c r="G28" s="20">
        <v>649.8</v>
      </c>
      <c r="H28" s="23">
        <f t="shared" si="11"/>
        <v>18.6</v>
      </c>
      <c r="I28" s="20">
        <f t="shared" si="11"/>
        <v>687</v>
      </c>
    </row>
    <row r="29" s="4" customFormat="1" ht="20" customHeight="1" spans="1:11">
      <c r="A29" s="24" t="s">
        <v>44</v>
      </c>
      <c r="B29" s="25">
        <v>1114</v>
      </c>
      <c r="C29" s="26">
        <v>0.5</v>
      </c>
      <c r="D29" s="27">
        <v>0.1</v>
      </c>
      <c r="E29" s="28">
        <f>ROUND(B29*C29*D29*12,2)</f>
        <v>668.4</v>
      </c>
      <c r="F29" s="28">
        <f>ROUND(B29*C29*0.1*12,2)</f>
        <v>668.4</v>
      </c>
      <c r="G29" s="28">
        <v>649.8</v>
      </c>
      <c r="H29" s="29">
        <f t="shared" si="9"/>
        <v>18.6</v>
      </c>
      <c r="I29" s="28">
        <f t="shared" si="10"/>
        <v>687</v>
      </c>
      <c r="J29" s="3"/>
      <c r="K29" s="3"/>
    </row>
    <row r="30" s="5" customFormat="1" ht="20" customHeight="1" spans="1:11">
      <c r="A30" s="21" t="s">
        <v>45</v>
      </c>
      <c r="B30" s="14">
        <v>910</v>
      </c>
      <c r="C30" s="22"/>
      <c r="D30" s="27"/>
      <c r="E30" s="20">
        <f>SUM(E31:E31)</f>
        <v>873.6</v>
      </c>
      <c r="F30" s="20">
        <f>SUM(F31:F31)</f>
        <v>873.6</v>
      </c>
      <c r="G30" s="20">
        <v>814.08</v>
      </c>
      <c r="H30" s="20">
        <f>SUM(H31:H31)</f>
        <v>59.52</v>
      </c>
      <c r="I30" s="20">
        <f>SUM(I31:I31)</f>
        <v>933.12</v>
      </c>
      <c r="J30" s="3"/>
      <c r="K30" s="3"/>
    </row>
    <row r="31" s="4" customFormat="1" ht="20" customHeight="1" spans="1:11">
      <c r="A31" s="24" t="s">
        <v>46</v>
      </c>
      <c r="B31" s="25">
        <v>910</v>
      </c>
      <c r="C31" s="26">
        <v>0.8</v>
      </c>
      <c r="D31" s="27">
        <v>0.1</v>
      </c>
      <c r="E31" s="28">
        <f>B31*C31*D31*12</f>
        <v>873.6</v>
      </c>
      <c r="F31" s="28">
        <f>ROUND(B31*C31*0.1*12,2)</f>
        <v>873.6</v>
      </c>
      <c r="G31" s="28">
        <v>814.08</v>
      </c>
      <c r="H31" s="29">
        <f>F31-G31</f>
        <v>59.52</v>
      </c>
      <c r="I31" s="28">
        <f>E31+H31</f>
        <v>933.12</v>
      </c>
      <c r="J31" s="3"/>
      <c r="K31" s="3"/>
    </row>
    <row r="32" s="3" customFormat="1" ht="20" customHeight="1" spans="1:9">
      <c r="A32" s="21" t="s">
        <v>47</v>
      </c>
      <c r="B32" s="14">
        <f>SUM(B33:B33)</f>
        <v>345</v>
      </c>
      <c r="C32" s="14"/>
      <c r="D32" s="14"/>
      <c r="E32" s="20">
        <f t="shared" ref="C32:I32" si="12">SUM(E33:E33)</f>
        <v>207</v>
      </c>
      <c r="F32" s="20">
        <f t="shared" si="12"/>
        <v>207</v>
      </c>
      <c r="G32" s="20">
        <f t="shared" si="12"/>
        <v>191.4</v>
      </c>
      <c r="H32" s="20">
        <f t="shared" si="12"/>
        <v>15.6</v>
      </c>
      <c r="I32" s="20">
        <f t="shared" si="12"/>
        <v>222.6</v>
      </c>
    </row>
    <row r="33" s="4" customFormat="1" ht="20" customHeight="1" spans="1:11">
      <c r="A33" s="24" t="s">
        <v>48</v>
      </c>
      <c r="B33" s="25">
        <v>345</v>
      </c>
      <c r="C33" s="26">
        <v>0.5</v>
      </c>
      <c r="D33" s="27">
        <v>0.1</v>
      </c>
      <c r="E33" s="28">
        <f>ROUND(B33*C33*D33*12,2)</f>
        <v>207</v>
      </c>
      <c r="F33" s="28">
        <f>ROUND(B33*C33*0.1*12,2)</f>
        <v>207</v>
      </c>
      <c r="G33" s="28">
        <v>191.4</v>
      </c>
      <c r="H33" s="29">
        <f>F33-G33</f>
        <v>15.6</v>
      </c>
      <c r="I33" s="28">
        <f>E33+H33</f>
        <v>222.6</v>
      </c>
      <c r="J33" s="3"/>
      <c r="K33" s="3"/>
    </row>
    <row r="34" s="3" customFormat="1" ht="20" customHeight="1" spans="1:9">
      <c r="A34" s="31" t="s">
        <v>49</v>
      </c>
      <c r="B34" s="14">
        <f>SUM(B35:B90)</f>
        <v>44934</v>
      </c>
      <c r="C34" s="14"/>
      <c r="D34" s="14"/>
      <c r="E34" s="20">
        <f t="shared" ref="C34:I34" si="13">SUM(E35:E90)</f>
        <v>35454.24</v>
      </c>
      <c r="F34" s="20">
        <f t="shared" si="13"/>
        <v>35454.24</v>
      </c>
      <c r="G34" s="20">
        <f t="shared" si="13"/>
        <v>34683.12</v>
      </c>
      <c r="H34" s="20">
        <f t="shared" si="13"/>
        <v>771.12</v>
      </c>
      <c r="I34" s="20">
        <f t="shared" si="13"/>
        <v>36225.36</v>
      </c>
    </row>
    <row r="35" s="4" customFormat="1" ht="20" customHeight="1" spans="1:11">
      <c r="A35" s="24" t="s">
        <v>50</v>
      </c>
      <c r="B35" s="25">
        <v>298</v>
      </c>
      <c r="C35" s="26">
        <v>0.8</v>
      </c>
      <c r="D35" s="27">
        <v>0.1</v>
      </c>
      <c r="E35" s="28">
        <f t="shared" ref="E35:E63" si="14">ROUND(B35*C35*D35*12,2)</f>
        <v>286.08</v>
      </c>
      <c r="F35" s="28">
        <f t="shared" ref="F35:F63" si="15">ROUND(B35*C35*0.1*12,2)</f>
        <v>286.08</v>
      </c>
      <c r="G35" s="28">
        <v>279.36</v>
      </c>
      <c r="H35" s="29">
        <f t="shared" ref="H35:H63" si="16">F35-G35</f>
        <v>6.71999999999997</v>
      </c>
      <c r="I35" s="28">
        <f t="shared" ref="I35:I63" si="17">E35+H35</f>
        <v>292.8</v>
      </c>
      <c r="J35" s="3"/>
      <c r="K35" s="3"/>
    </row>
    <row r="36" s="4" customFormat="1" ht="20" customHeight="1" spans="1:11">
      <c r="A36" s="24" t="s">
        <v>51</v>
      </c>
      <c r="B36" s="25">
        <v>273</v>
      </c>
      <c r="C36" s="26">
        <v>0.8</v>
      </c>
      <c r="D36" s="27">
        <v>0.1</v>
      </c>
      <c r="E36" s="28">
        <f t="shared" si="14"/>
        <v>262.08</v>
      </c>
      <c r="F36" s="28">
        <f t="shared" si="15"/>
        <v>262.08</v>
      </c>
      <c r="G36" s="28">
        <v>249.6</v>
      </c>
      <c r="H36" s="29">
        <f t="shared" si="16"/>
        <v>12.48</v>
      </c>
      <c r="I36" s="28">
        <f t="shared" si="17"/>
        <v>274.56</v>
      </c>
      <c r="J36" s="3"/>
      <c r="K36" s="3"/>
    </row>
    <row r="37" s="4" customFormat="1" ht="20" customHeight="1" spans="1:11">
      <c r="A37" s="24" t="s">
        <v>52</v>
      </c>
      <c r="B37" s="25">
        <v>634</v>
      </c>
      <c r="C37" s="26">
        <v>0.8</v>
      </c>
      <c r="D37" s="27">
        <v>0.1</v>
      </c>
      <c r="E37" s="28">
        <f t="shared" si="14"/>
        <v>608.64</v>
      </c>
      <c r="F37" s="28">
        <f t="shared" si="15"/>
        <v>608.64</v>
      </c>
      <c r="G37" s="28">
        <v>580.8</v>
      </c>
      <c r="H37" s="29">
        <f t="shared" si="16"/>
        <v>27.84</v>
      </c>
      <c r="I37" s="28">
        <f t="shared" si="17"/>
        <v>636.48</v>
      </c>
      <c r="J37" s="3"/>
      <c r="K37" s="3"/>
    </row>
    <row r="38" s="4" customFormat="1" ht="20" customHeight="1" spans="1:11">
      <c r="A38" s="24" t="s">
        <v>53</v>
      </c>
      <c r="B38" s="25">
        <v>36</v>
      </c>
      <c r="C38" s="26">
        <v>0.5</v>
      </c>
      <c r="D38" s="27">
        <v>0.1</v>
      </c>
      <c r="E38" s="28">
        <f t="shared" si="14"/>
        <v>21.6</v>
      </c>
      <c r="F38" s="28">
        <f t="shared" si="15"/>
        <v>21.6</v>
      </c>
      <c r="G38" s="28">
        <v>20.4</v>
      </c>
      <c r="H38" s="29">
        <f t="shared" si="16"/>
        <v>1.2</v>
      </c>
      <c r="I38" s="28">
        <f t="shared" si="17"/>
        <v>22.8</v>
      </c>
      <c r="J38" s="3"/>
      <c r="K38" s="3"/>
    </row>
    <row r="39" s="4" customFormat="1" ht="20" customHeight="1" spans="1:11">
      <c r="A39" s="24" t="s">
        <v>54</v>
      </c>
      <c r="B39" s="25">
        <v>648</v>
      </c>
      <c r="C39" s="26">
        <v>0.8</v>
      </c>
      <c r="D39" s="27">
        <v>0.1</v>
      </c>
      <c r="E39" s="28">
        <f t="shared" si="14"/>
        <v>622.08</v>
      </c>
      <c r="F39" s="28">
        <f t="shared" si="15"/>
        <v>622.08</v>
      </c>
      <c r="G39" s="28">
        <v>600</v>
      </c>
      <c r="H39" s="29">
        <f t="shared" si="16"/>
        <v>22.08</v>
      </c>
      <c r="I39" s="28">
        <f t="shared" si="17"/>
        <v>644.16</v>
      </c>
      <c r="J39" s="3"/>
      <c r="K39" s="3"/>
    </row>
    <row r="40" s="4" customFormat="1" ht="20" customHeight="1" spans="1:11">
      <c r="A40" s="24" t="s">
        <v>55</v>
      </c>
      <c r="B40" s="32">
        <v>369</v>
      </c>
      <c r="C40" s="26">
        <v>0.8</v>
      </c>
      <c r="D40" s="27">
        <v>0.1</v>
      </c>
      <c r="E40" s="28">
        <f t="shared" si="14"/>
        <v>354.24</v>
      </c>
      <c r="F40" s="28">
        <f t="shared" si="15"/>
        <v>354.24</v>
      </c>
      <c r="G40" s="28">
        <v>362.88</v>
      </c>
      <c r="H40" s="29">
        <f t="shared" si="16"/>
        <v>-8.63999999999999</v>
      </c>
      <c r="I40" s="28">
        <f t="shared" si="17"/>
        <v>345.6</v>
      </c>
      <c r="J40" s="3"/>
      <c r="K40" s="3"/>
    </row>
    <row r="41" s="4" customFormat="1" ht="20" customHeight="1" spans="1:11">
      <c r="A41" s="24" t="s">
        <v>56</v>
      </c>
      <c r="B41" s="25">
        <v>318</v>
      </c>
      <c r="C41" s="26">
        <v>0.8</v>
      </c>
      <c r="D41" s="27">
        <v>0.1</v>
      </c>
      <c r="E41" s="28">
        <f t="shared" si="14"/>
        <v>305.28</v>
      </c>
      <c r="F41" s="28">
        <f t="shared" si="15"/>
        <v>305.28</v>
      </c>
      <c r="G41" s="28">
        <v>307.2</v>
      </c>
      <c r="H41" s="29">
        <f t="shared" si="16"/>
        <v>-1.92000000000002</v>
      </c>
      <c r="I41" s="28">
        <f t="shared" si="17"/>
        <v>303.36</v>
      </c>
      <c r="J41" s="3"/>
      <c r="K41" s="3"/>
    </row>
    <row r="42" s="4" customFormat="1" ht="20" customHeight="1" spans="1:11">
      <c r="A42" s="24" t="s">
        <v>57</v>
      </c>
      <c r="B42" s="25">
        <v>373</v>
      </c>
      <c r="C42" s="26">
        <v>0.8</v>
      </c>
      <c r="D42" s="27">
        <v>0.1</v>
      </c>
      <c r="E42" s="28">
        <f t="shared" si="14"/>
        <v>358.08</v>
      </c>
      <c r="F42" s="28">
        <f t="shared" si="15"/>
        <v>358.08</v>
      </c>
      <c r="G42" s="28">
        <v>344.64</v>
      </c>
      <c r="H42" s="29">
        <f t="shared" si="16"/>
        <v>13.44</v>
      </c>
      <c r="I42" s="28">
        <f t="shared" si="17"/>
        <v>371.52</v>
      </c>
      <c r="J42" s="3"/>
      <c r="K42" s="3"/>
    </row>
    <row r="43" s="4" customFormat="1" ht="20" customHeight="1" spans="1:11">
      <c r="A43" s="24" t="s">
        <v>58</v>
      </c>
      <c r="B43" s="25">
        <v>358</v>
      </c>
      <c r="C43" s="26">
        <v>0.8</v>
      </c>
      <c r="D43" s="27">
        <v>0.1</v>
      </c>
      <c r="E43" s="28">
        <f t="shared" si="14"/>
        <v>343.68</v>
      </c>
      <c r="F43" s="28">
        <f t="shared" si="15"/>
        <v>343.68</v>
      </c>
      <c r="G43" s="28">
        <v>351.36</v>
      </c>
      <c r="H43" s="29">
        <f t="shared" si="16"/>
        <v>-7.68000000000001</v>
      </c>
      <c r="I43" s="28">
        <f t="shared" si="17"/>
        <v>336</v>
      </c>
      <c r="J43" s="3"/>
      <c r="K43" s="3"/>
    </row>
    <row r="44" s="4" customFormat="1" ht="20" customHeight="1" spans="1:11">
      <c r="A44" s="24" t="s">
        <v>59</v>
      </c>
      <c r="B44" s="25">
        <v>654</v>
      </c>
      <c r="C44" s="26">
        <v>0.8</v>
      </c>
      <c r="D44" s="27">
        <v>0.1</v>
      </c>
      <c r="E44" s="28">
        <f t="shared" si="14"/>
        <v>627.84</v>
      </c>
      <c r="F44" s="28">
        <f t="shared" si="15"/>
        <v>627.84</v>
      </c>
      <c r="G44" s="28">
        <v>623.04</v>
      </c>
      <c r="H44" s="29">
        <f t="shared" si="16"/>
        <v>4.80000000000007</v>
      </c>
      <c r="I44" s="28">
        <f t="shared" si="17"/>
        <v>632.64</v>
      </c>
      <c r="J44" s="3"/>
      <c r="K44" s="3"/>
    </row>
    <row r="45" s="4" customFormat="1" ht="20" customHeight="1" spans="1:11">
      <c r="A45" s="24" t="s">
        <v>60</v>
      </c>
      <c r="B45" s="32">
        <v>893</v>
      </c>
      <c r="C45" s="26">
        <v>0.8</v>
      </c>
      <c r="D45" s="27">
        <v>0.1</v>
      </c>
      <c r="E45" s="28">
        <f t="shared" si="14"/>
        <v>857.28</v>
      </c>
      <c r="F45" s="28">
        <f t="shared" si="15"/>
        <v>857.28</v>
      </c>
      <c r="G45" s="28">
        <v>832.32</v>
      </c>
      <c r="H45" s="29">
        <f t="shared" si="16"/>
        <v>24.9599999999999</v>
      </c>
      <c r="I45" s="28">
        <f t="shared" si="17"/>
        <v>882.24</v>
      </c>
      <c r="J45" s="3"/>
      <c r="K45" s="3"/>
    </row>
    <row r="46" s="4" customFormat="1" ht="20" customHeight="1" spans="1:11">
      <c r="A46" s="24" t="s">
        <v>61</v>
      </c>
      <c r="B46" s="25">
        <v>781</v>
      </c>
      <c r="C46" s="26">
        <v>0.8</v>
      </c>
      <c r="D46" s="27">
        <v>0.1</v>
      </c>
      <c r="E46" s="28">
        <f t="shared" si="14"/>
        <v>749.76</v>
      </c>
      <c r="F46" s="28">
        <f t="shared" si="15"/>
        <v>749.76</v>
      </c>
      <c r="G46" s="28">
        <v>1206.72</v>
      </c>
      <c r="H46" s="29">
        <f t="shared" si="16"/>
        <v>-456.96</v>
      </c>
      <c r="I46" s="28">
        <f t="shared" si="17"/>
        <v>292.8</v>
      </c>
      <c r="J46" s="3"/>
      <c r="K46" s="3"/>
    </row>
    <row r="47" s="4" customFormat="1" ht="20" customHeight="1" spans="1:11">
      <c r="A47" s="24" t="s">
        <v>62</v>
      </c>
      <c r="B47" s="25">
        <v>332</v>
      </c>
      <c r="C47" s="26">
        <v>0.8</v>
      </c>
      <c r="D47" s="27">
        <v>0.1</v>
      </c>
      <c r="E47" s="28">
        <f t="shared" si="14"/>
        <v>318.72</v>
      </c>
      <c r="F47" s="28">
        <f t="shared" si="15"/>
        <v>318.72</v>
      </c>
      <c r="G47" s="28">
        <v>296.64</v>
      </c>
      <c r="H47" s="29">
        <f t="shared" si="16"/>
        <v>22.08</v>
      </c>
      <c r="I47" s="28">
        <f t="shared" si="17"/>
        <v>340.8</v>
      </c>
      <c r="J47" s="3"/>
      <c r="K47" s="3"/>
    </row>
    <row r="48" s="4" customFormat="1" ht="20" customHeight="1" spans="1:11">
      <c r="A48" s="24" t="s">
        <v>63</v>
      </c>
      <c r="B48" s="25">
        <v>235</v>
      </c>
      <c r="C48" s="26">
        <v>0.8</v>
      </c>
      <c r="D48" s="27">
        <v>0.1</v>
      </c>
      <c r="E48" s="28">
        <f t="shared" si="14"/>
        <v>225.6</v>
      </c>
      <c r="F48" s="28">
        <f t="shared" si="15"/>
        <v>225.6</v>
      </c>
      <c r="G48" s="28">
        <v>226.56</v>
      </c>
      <c r="H48" s="29">
        <f t="shared" si="16"/>
        <v>-0.960000000000008</v>
      </c>
      <c r="I48" s="28">
        <f t="shared" si="17"/>
        <v>224.64</v>
      </c>
      <c r="J48" s="3"/>
      <c r="K48" s="3"/>
    </row>
    <row r="49" s="4" customFormat="1" ht="20" customHeight="1" spans="1:11">
      <c r="A49" s="24" t="s">
        <v>64</v>
      </c>
      <c r="B49" s="25">
        <v>293</v>
      </c>
      <c r="C49" s="26">
        <v>0.8</v>
      </c>
      <c r="D49" s="27">
        <v>0.1</v>
      </c>
      <c r="E49" s="28">
        <f t="shared" si="14"/>
        <v>281.28</v>
      </c>
      <c r="F49" s="28">
        <f t="shared" si="15"/>
        <v>281.28</v>
      </c>
      <c r="G49" s="28">
        <v>287.04</v>
      </c>
      <c r="H49" s="29">
        <f t="shared" si="16"/>
        <v>-5.76000000000005</v>
      </c>
      <c r="I49" s="28">
        <f t="shared" si="17"/>
        <v>275.52</v>
      </c>
      <c r="J49" s="3"/>
      <c r="K49" s="3"/>
    </row>
    <row r="50" s="4" customFormat="1" ht="20" customHeight="1" spans="1:11">
      <c r="A50" s="24" t="s">
        <v>65</v>
      </c>
      <c r="B50" s="25">
        <v>1041</v>
      </c>
      <c r="C50" s="26">
        <v>0.8</v>
      </c>
      <c r="D50" s="27">
        <v>0.1</v>
      </c>
      <c r="E50" s="28">
        <f t="shared" si="14"/>
        <v>999.36</v>
      </c>
      <c r="F50" s="28">
        <f t="shared" si="15"/>
        <v>999.36</v>
      </c>
      <c r="G50" s="28">
        <v>896.64</v>
      </c>
      <c r="H50" s="29">
        <f t="shared" si="16"/>
        <v>102.72</v>
      </c>
      <c r="I50" s="28">
        <f t="shared" si="17"/>
        <v>1102.08</v>
      </c>
      <c r="J50" s="3"/>
      <c r="K50" s="3"/>
    </row>
    <row r="51" s="4" customFormat="1" ht="20" customHeight="1" spans="1:11">
      <c r="A51" s="24" t="s">
        <v>66</v>
      </c>
      <c r="B51" s="25">
        <v>2036</v>
      </c>
      <c r="C51" s="26">
        <v>0.8</v>
      </c>
      <c r="D51" s="27">
        <v>0.1</v>
      </c>
      <c r="E51" s="28">
        <f t="shared" si="14"/>
        <v>1954.56</v>
      </c>
      <c r="F51" s="28">
        <f t="shared" si="15"/>
        <v>1954.56</v>
      </c>
      <c r="G51" s="28">
        <v>1757.76</v>
      </c>
      <c r="H51" s="29">
        <f t="shared" si="16"/>
        <v>196.8</v>
      </c>
      <c r="I51" s="28">
        <f t="shared" si="17"/>
        <v>2151.36</v>
      </c>
      <c r="J51" s="3"/>
      <c r="K51" s="3"/>
    </row>
    <row r="52" s="4" customFormat="1" ht="20" customHeight="1" spans="1:11">
      <c r="A52" s="24" t="s">
        <v>67</v>
      </c>
      <c r="B52" s="25">
        <v>823</v>
      </c>
      <c r="C52" s="26">
        <v>0.8</v>
      </c>
      <c r="D52" s="27">
        <v>0.1</v>
      </c>
      <c r="E52" s="28">
        <f t="shared" si="14"/>
        <v>790.08</v>
      </c>
      <c r="F52" s="28">
        <f t="shared" si="15"/>
        <v>790.08</v>
      </c>
      <c r="G52" s="28">
        <v>741.12</v>
      </c>
      <c r="H52" s="29">
        <f t="shared" si="16"/>
        <v>48.96</v>
      </c>
      <c r="I52" s="28">
        <f t="shared" si="17"/>
        <v>839.04</v>
      </c>
      <c r="J52" s="3"/>
      <c r="K52" s="3"/>
    </row>
    <row r="53" s="4" customFormat="1" ht="20" customHeight="1" spans="1:11">
      <c r="A53" s="24" t="s">
        <v>68</v>
      </c>
      <c r="B53" s="25">
        <v>644</v>
      </c>
      <c r="C53" s="26">
        <v>0.8</v>
      </c>
      <c r="D53" s="27">
        <v>0.1</v>
      </c>
      <c r="E53" s="28">
        <f t="shared" si="14"/>
        <v>618.24</v>
      </c>
      <c r="F53" s="28">
        <f t="shared" si="15"/>
        <v>618.24</v>
      </c>
      <c r="G53" s="28">
        <v>633.6</v>
      </c>
      <c r="H53" s="29">
        <f t="shared" si="16"/>
        <v>-15.36</v>
      </c>
      <c r="I53" s="28">
        <f t="shared" si="17"/>
        <v>602.88</v>
      </c>
      <c r="J53" s="3"/>
      <c r="K53" s="3"/>
    </row>
    <row r="54" s="4" customFormat="1" ht="20" customHeight="1" spans="1:11">
      <c r="A54" s="24" t="s">
        <v>69</v>
      </c>
      <c r="B54" s="25">
        <v>547</v>
      </c>
      <c r="C54" s="26">
        <v>0.5</v>
      </c>
      <c r="D54" s="27">
        <v>0.1</v>
      </c>
      <c r="E54" s="28">
        <f t="shared" si="14"/>
        <v>328.2</v>
      </c>
      <c r="F54" s="28">
        <f t="shared" si="15"/>
        <v>328.2</v>
      </c>
      <c r="G54" s="28">
        <v>320.4</v>
      </c>
      <c r="H54" s="29">
        <f t="shared" si="16"/>
        <v>7.80000000000001</v>
      </c>
      <c r="I54" s="28">
        <f t="shared" si="17"/>
        <v>336</v>
      </c>
      <c r="J54" s="3"/>
      <c r="K54" s="3"/>
    </row>
    <row r="55" s="4" customFormat="1" ht="20" customHeight="1" spans="1:11">
      <c r="A55" s="24" t="s">
        <v>70</v>
      </c>
      <c r="B55" s="25">
        <v>1091</v>
      </c>
      <c r="C55" s="26">
        <v>0.5</v>
      </c>
      <c r="D55" s="27">
        <v>0.1</v>
      </c>
      <c r="E55" s="28">
        <f t="shared" si="14"/>
        <v>654.6</v>
      </c>
      <c r="F55" s="28">
        <f t="shared" si="15"/>
        <v>654.6</v>
      </c>
      <c r="G55" s="28">
        <v>649.8</v>
      </c>
      <c r="H55" s="29">
        <f t="shared" si="16"/>
        <v>4.80000000000007</v>
      </c>
      <c r="I55" s="28">
        <f t="shared" si="17"/>
        <v>659.4</v>
      </c>
      <c r="J55" s="3"/>
      <c r="K55" s="3"/>
    </row>
    <row r="56" s="4" customFormat="1" ht="20" customHeight="1" spans="1:11">
      <c r="A56" s="24" t="s">
        <v>71</v>
      </c>
      <c r="B56" s="25">
        <v>1632</v>
      </c>
      <c r="C56" s="26">
        <v>0.5</v>
      </c>
      <c r="D56" s="27">
        <v>0.1</v>
      </c>
      <c r="E56" s="28">
        <f t="shared" si="14"/>
        <v>979.2</v>
      </c>
      <c r="F56" s="28">
        <f t="shared" si="15"/>
        <v>979.2</v>
      </c>
      <c r="G56" s="28">
        <v>963</v>
      </c>
      <c r="H56" s="29">
        <f t="shared" si="16"/>
        <v>16.2</v>
      </c>
      <c r="I56" s="28">
        <f t="shared" si="17"/>
        <v>995.4</v>
      </c>
      <c r="J56" s="3"/>
      <c r="K56" s="3"/>
    </row>
    <row r="57" s="4" customFormat="1" ht="20" customHeight="1" spans="1:11">
      <c r="A57" s="24" t="s">
        <v>72</v>
      </c>
      <c r="B57" s="25">
        <v>572</v>
      </c>
      <c r="C57" s="26">
        <v>0.8</v>
      </c>
      <c r="D57" s="27">
        <v>0.1</v>
      </c>
      <c r="E57" s="28">
        <f t="shared" si="14"/>
        <v>549.12</v>
      </c>
      <c r="F57" s="28">
        <f t="shared" si="15"/>
        <v>549.12</v>
      </c>
      <c r="G57" s="28">
        <v>500.16</v>
      </c>
      <c r="H57" s="29">
        <f t="shared" si="16"/>
        <v>48.96</v>
      </c>
      <c r="I57" s="28">
        <f t="shared" si="17"/>
        <v>598.08</v>
      </c>
      <c r="J57" s="3"/>
      <c r="K57" s="3"/>
    </row>
    <row r="58" s="4" customFormat="1" ht="20" customHeight="1" spans="1:11">
      <c r="A58" s="24" t="s">
        <v>73</v>
      </c>
      <c r="B58" s="25">
        <v>1523</v>
      </c>
      <c r="C58" s="26">
        <v>0.8</v>
      </c>
      <c r="D58" s="27">
        <v>0.1</v>
      </c>
      <c r="E58" s="28">
        <f t="shared" si="14"/>
        <v>1462.08</v>
      </c>
      <c r="F58" s="28">
        <f t="shared" si="15"/>
        <v>1462.08</v>
      </c>
      <c r="G58" s="28">
        <v>1460.16</v>
      </c>
      <c r="H58" s="29">
        <f t="shared" si="16"/>
        <v>1.91999999999985</v>
      </c>
      <c r="I58" s="28">
        <f t="shared" si="17"/>
        <v>1464</v>
      </c>
      <c r="J58" s="3"/>
      <c r="K58" s="3"/>
    </row>
    <row r="59" s="4" customFormat="1" ht="20" customHeight="1" spans="1:11">
      <c r="A59" s="24" t="s">
        <v>74</v>
      </c>
      <c r="B59" s="25">
        <v>796</v>
      </c>
      <c r="C59" s="26">
        <v>0.8</v>
      </c>
      <c r="D59" s="27">
        <v>0.1</v>
      </c>
      <c r="E59" s="28">
        <f t="shared" si="14"/>
        <v>764.16</v>
      </c>
      <c r="F59" s="28">
        <f t="shared" si="15"/>
        <v>764.16</v>
      </c>
      <c r="G59" s="28">
        <v>732.48</v>
      </c>
      <c r="H59" s="29">
        <f t="shared" si="16"/>
        <v>31.6799999999999</v>
      </c>
      <c r="I59" s="28">
        <f t="shared" si="17"/>
        <v>795.84</v>
      </c>
      <c r="J59" s="3"/>
      <c r="K59" s="3"/>
    </row>
    <row r="60" s="4" customFormat="1" ht="20" customHeight="1" spans="1:11">
      <c r="A60" s="24" t="s">
        <v>75</v>
      </c>
      <c r="B60" s="25">
        <v>560</v>
      </c>
      <c r="C60" s="26">
        <v>0.5</v>
      </c>
      <c r="D60" s="27">
        <v>0.1</v>
      </c>
      <c r="E60" s="28">
        <f t="shared" si="14"/>
        <v>336</v>
      </c>
      <c r="F60" s="28">
        <f t="shared" si="15"/>
        <v>336</v>
      </c>
      <c r="G60" s="28">
        <v>317.4</v>
      </c>
      <c r="H60" s="29">
        <f t="shared" si="16"/>
        <v>18.6</v>
      </c>
      <c r="I60" s="28">
        <f t="shared" si="17"/>
        <v>354.6</v>
      </c>
      <c r="J60" s="3"/>
      <c r="K60" s="3"/>
    </row>
    <row r="61" s="4" customFormat="1" ht="20" customHeight="1" spans="1:11">
      <c r="A61" s="24" t="s">
        <v>76</v>
      </c>
      <c r="B61" s="25">
        <v>1178</v>
      </c>
      <c r="C61" s="26">
        <v>0.5</v>
      </c>
      <c r="D61" s="27">
        <v>0.1</v>
      </c>
      <c r="E61" s="28">
        <f t="shared" si="14"/>
        <v>706.8</v>
      </c>
      <c r="F61" s="28">
        <f t="shared" si="15"/>
        <v>706.8</v>
      </c>
      <c r="G61" s="28">
        <v>647.4</v>
      </c>
      <c r="H61" s="29">
        <f t="shared" si="16"/>
        <v>59.4</v>
      </c>
      <c r="I61" s="28">
        <f t="shared" si="17"/>
        <v>766.2</v>
      </c>
      <c r="J61" s="3"/>
      <c r="K61" s="3"/>
    </row>
    <row r="62" s="4" customFormat="1" ht="20" customHeight="1" spans="1:11">
      <c r="A62" s="24" t="s">
        <v>77</v>
      </c>
      <c r="B62" s="25">
        <v>579</v>
      </c>
      <c r="C62" s="26">
        <v>0.5</v>
      </c>
      <c r="D62" s="27">
        <v>0.1</v>
      </c>
      <c r="E62" s="28">
        <f t="shared" si="14"/>
        <v>347.4</v>
      </c>
      <c r="F62" s="28">
        <f t="shared" si="15"/>
        <v>347.4</v>
      </c>
      <c r="G62" s="28">
        <v>337.8</v>
      </c>
      <c r="H62" s="29">
        <f t="shared" si="16"/>
        <v>9.59999999999997</v>
      </c>
      <c r="I62" s="28">
        <f t="shared" si="17"/>
        <v>357</v>
      </c>
      <c r="J62" s="3"/>
      <c r="K62" s="3"/>
    </row>
    <row r="63" s="4" customFormat="1" ht="20" customHeight="1" spans="1:11">
      <c r="A63" s="24" t="s">
        <v>78</v>
      </c>
      <c r="B63" s="25">
        <v>590</v>
      </c>
      <c r="C63" s="26">
        <v>0.5</v>
      </c>
      <c r="D63" s="27">
        <v>0.1</v>
      </c>
      <c r="E63" s="28">
        <f t="shared" si="14"/>
        <v>354</v>
      </c>
      <c r="F63" s="28">
        <f t="shared" si="15"/>
        <v>354</v>
      </c>
      <c r="G63" s="28">
        <v>340.2</v>
      </c>
      <c r="H63" s="29">
        <f t="shared" si="16"/>
        <v>13.8</v>
      </c>
      <c r="I63" s="28">
        <f t="shared" si="17"/>
        <v>367.8</v>
      </c>
      <c r="J63" s="3"/>
      <c r="K63" s="3"/>
    </row>
    <row r="64" s="4" customFormat="1" ht="20" customHeight="1" spans="1:11">
      <c r="A64" s="24" t="s">
        <v>79</v>
      </c>
      <c r="B64" s="25">
        <v>888</v>
      </c>
      <c r="C64" s="26">
        <v>0.5</v>
      </c>
      <c r="D64" s="27">
        <v>0.1</v>
      </c>
      <c r="E64" s="28">
        <f t="shared" ref="E45:E90" si="18">ROUND(B64*C64*D64*12,2)</f>
        <v>532.8</v>
      </c>
      <c r="F64" s="28">
        <f t="shared" ref="F45:F90" si="19">ROUND(B64*C64*0.1*12,2)</f>
        <v>532.8</v>
      </c>
      <c r="G64" s="28">
        <v>527.4</v>
      </c>
      <c r="H64" s="29">
        <f t="shared" ref="H45:H90" si="20">F64-G64</f>
        <v>5.39999999999998</v>
      </c>
      <c r="I64" s="28">
        <f t="shared" ref="I45:I90" si="21">E64+H64</f>
        <v>538.2</v>
      </c>
      <c r="J64" s="3"/>
      <c r="K64" s="3"/>
    </row>
    <row r="65" s="4" customFormat="1" ht="20" customHeight="1" spans="1:11">
      <c r="A65" s="24" t="s">
        <v>80</v>
      </c>
      <c r="B65" s="25">
        <v>1036</v>
      </c>
      <c r="C65" s="26">
        <v>0.5</v>
      </c>
      <c r="D65" s="27">
        <v>0.1</v>
      </c>
      <c r="E65" s="28">
        <f t="shared" si="18"/>
        <v>621.6</v>
      </c>
      <c r="F65" s="28">
        <f t="shared" si="19"/>
        <v>621.6</v>
      </c>
      <c r="G65" s="28">
        <v>604.2</v>
      </c>
      <c r="H65" s="29">
        <f t="shared" si="20"/>
        <v>17.4</v>
      </c>
      <c r="I65" s="28">
        <f t="shared" si="21"/>
        <v>639</v>
      </c>
      <c r="J65" s="3"/>
      <c r="K65" s="3"/>
    </row>
    <row r="66" s="4" customFormat="1" ht="20" customHeight="1" spans="1:11">
      <c r="A66" s="24" t="s">
        <v>81</v>
      </c>
      <c r="B66" s="25">
        <v>1138</v>
      </c>
      <c r="C66" s="26">
        <v>0.5</v>
      </c>
      <c r="D66" s="27">
        <v>0.1</v>
      </c>
      <c r="E66" s="28">
        <f t="shared" si="18"/>
        <v>682.8</v>
      </c>
      <c r="F66" s="28">
        <f t="shared" si="19"/>
        <v>682.8</v>
      </c>
      <c r="G66" s="28">
        <v>667.2</v>
      </c>
      <c r="H66" s="29">
        <f t="shared" si="20"/>
        <v>15.5999999999999</v>
      </c>
      <c r="I66" s="28">
        <f t="shared" si="21"/>
        <v>698.4</v>
      </c>
      <c r="J66" s="3"/>
      <c r="K66" s="3"/>
    </row>
    <row r="67" s="4" customFormat="1" ht="20" customHeight="1" spans="1:11">
      <c r="A67" s="24" t="s">
        <v>82</v>
      </c>
      <c r="B67" s="25">
        <v>918</v>
      </c>
      <c r="C67" s="26">
        <v>0.5</v>
      </c>
      <c r="D67" s="27">
        <v>0.1</v>
      </c>
      <c r="E67" s="28">
        <f t="shared" si="18"/>
        <v>550.8</v>
      </c>
      <c r="F67" s="28">
        <f t="shared" si="19"/>
        <v>550.8</v>
      </c>
      <c r="G67" s="28">
        <v>550.2</v>
      </c>
      <c r="H67" s="29">
        <f t="shared" si="20"/>
        <v>0.599999999999909</v>
      </c>
      <c r="I67" s="28">
        <f t="shared" si="21"/>
        <v>551.4</v>
      </c>
      <c r="J67" s="3"/>
      <c r="K67" s="3"/>
    </row>
    <row r="68" s="4" customFormat="1" ht="20" customHeight="1" spans="1:11">
      <c r="A68" s="24" t="s">
        <v>83</v>
      </c>
      <c r="B68" s="25">
        <v>1076</v>
      </c>
      <c r="C68" s="26">
        <v>0.5</v>
      </c>
      <c r="D68" s="27">
        <v>0.1</v>
      </c>
      <c r="E68" s="28">
        <f t="shared" si="18"/>
        <v>645.6</v>
      </c>
      <c r="F68" s="28">
        <f t="shared" si="19"/>
        <v>645.6</v>
      </c>
      <c r="G68" s="28">
        <v>649.2</v>
      </c>
      <c r="H68" s="29">
        <f t="shared" si="20"/>
        <v>-3.60000000000002</v>
      </c>
      <c r="I68" s="28">
        <f t="shared" si="21"/>
        <v>642</v>
      </c>
      <c r="J68" s="3"/>
      <c r="K68" s="3"/>
    </row>
    <row r="69" s="4" customFormat="1" ht="20" customHeight="1" spans="1:11">
      <c r="A69" s="24" t="s">
        <v>84</v>
      </c>
      <c r="B69" s="25">
        <v>1371</v>
      </c>
      <c r="C69" s="26">
        <v>0.5</v>
      </c>
      <c r="D69" s="27">
        <v>0.1</v>
      </c>
      <c r="E69" s="28">
        <f t="shared" si="18"/>
        <v>822.6</v>
      </c>
      <c r="F69" s="28">
        <f t="shared" si="19"/>
        <v>822.6</v>
      </c>
      <c r="G69" s="28">
        <v>824.4</v>
      </c>
      <c r="H69" s="29">
        <f t="shared" si="20"/>
        <v>-1.79999999999995</v>
      </c>
      <c r="I69" s="28">
        <f t="shared" si="21"/>
        <v>820.8</v>
      </c>
      <c r="J69" s="3"/>
      <c r="K69" s="3"/>
    </row>
    <row r="70" s="4" customFormat="1" ht="20" customHeight="1" spans="1:11">
      <c r="A70" s="24" t="s">
        <v>85</v>
      </c>
      <c r="B70" s="25">
        <v>1509</v>
      </c>
      <c r="C70" s="26">
        <v>0.5</v>
      </c>
      <c r="D70" s="27">
        <v>0.1</v>
      </c>
      <c r="E70" s="28">
        <f t="shared" si="18"/>
        <v>905.4</v>
      </c>
      <c r="F70" s="28">
        <f t="shared" si="19"/>
        <v>905.4</v>
      </c>
      <c r="G70" s="28">
        <v>832.2</v>
      </c>
      <c r="H70" s="29">
        <f t="shared" si="20"/>
        <v>73.1999999999999</v>
      </c>
      <c r="I70" s="28">
        <f t="shared" si="21"/>
        <v>978.6</v>
      </c>
      <c r="J70" s="3"/>
      <c r="K70" s="3"/>
    </row>
    <row r="71" s="4" customFormat="1" ht="20" customHeight="1" spans="1:11">
      <c r="A71" s="24" t="s">
        <v>86</v>
      </c>
      <c r="B71" s="25">
        <v>1374</v>
      </c>
      <c r="C71" s="26">
        <v>0.8</v>
      </c>
      <c r="D71" s="27">
        <v>0.1</v>
      </c>
      <c r="E71" s="28">
        <f t="shared" si="18"/>
        <v>1319.04</v>
      </c>
      <c r="F71" s="28">
        <f t="shared" si="19"/>
        <v>1319.04</v>
      </c>
      <c r="G71" s="28">
        <v>1245.12</v>
      </c>
      <c r="H71" s="29">
        <f t="shared" si="20"/>
        <v>73.9200000000001</v>
      </c>
      <c r="I71" s="28">
        <f t="shared" si="21"/>
        <v>1392.96</v>
      </c>
      <c r="J71" s="3"/>
      <c r="K71" s="3"/>
    </row>
    <row r="72" s="4" customFormat="1" ht="20" customHeight="1" spans="1:11">
      <c r="A72" s="24" t="s">
        <v>87</v>
      </c>
      <c r="B72" s="25">
        <v>1777</v>
      </c>
      <c r="C72" s="26">
        <v>0.5</v>
      </c>
      <c r="D72" s="27">
        <v>0.1</v>
      </c>
      <c r="E72" s="28">
        <f t="shared" si="18"/>
        <v>1066.2</v>
      </c>
      <c r="F72" s="28">
        <f t="shared" si="19"/>
        <v>1066.2</v>
      </c>
      <c r="G72" s="28">
        <v>1032.6</v>
      </c>
      <c r="H72" s="29">
        <f t="shared" si="20"/>
        <v>33.6000000000001</v>
      </c>
      <c r="I72" s="28">
        <f t="shared" si="21"/>
        <v>1099.8</v>
      </c>
      <c r="J72" s="3"/>
      <c r="K72" s="3"/>
    </row>
    <row r="73" s="4" customFormat="1" ht="20" customHeight="1" spans="1:11">
      <c r="A73" s="24" t="s">
        <v>88</v>
      </c>
      <c r="B73" s="25">
        <v>648</v>
      </c>
      <c r="C73" s="26">
        <v>0.8</v>
      </c>
      <c r="D73" s="27">
        <v>0.1</v>
      </c>
      <c r="E73" s="28">
        <f t="shared" si="18"/>
        <v>622.08</v>
      </c>
      <c r="F73" s="28">
        <f t="shared" si="19"/>
        <v>622.08</v>
      </c>
      <c r="G73" s="28">
        <v>619.2</v>
      </c>
      <c r="H73" s="29">
        <f t="shared" si="20"/>
        <v>2.88</v>
      </c>
      <c r="I73" s="28">
        <f t="shared" si="21"/>
        <v>624.96</v>
      </c>
      <c r="J73" s="3"/>
      <c r="K73" s="3"/>
    </row>
    <row r="74" s="4" customFormat="1" ht="20" customHeight="1" spans="1:11">
      <c r="A74" s="24" t="s">
        <v>89</v>
      </c>
      <c r="B74" s="25">
        <v>394</v>
      </c>
      <c r="C74" s="26">
        <v>0.5</v>
      </c>
      <c r="D74" s="27">
        <v>0.1</v>
      </c>
      <c r="E74" s="28">
        <f t="shared" si="18"/>
        <v>236.4</v>
      </c>
      <c r="F74" s="28">
        <f t="shared" si="19"/>
        <v>236.4</v>
      </c>
      <c r="G74" s="28">
        <v>238.2</v>
      </c>
      <c r="H74" s="29">
        <f t="shared" si="20"/>
        <v>-1.79999999999998</v>
      </c>
      <c r="I74" s="28">
        <f t="shared" si="21"/>
        <v>234.6</v>
      </c>
      <c r="J74" s="3"/>
      <c r="K74" s="3"/>
    </row>
    <row r="75" s="4" customFormat="1" ht="20" customHeight="1" spans="1:11">
      <c r="A75" s="24" t="s">
        <v>90</v>
      </c>
      <c r="B75" s="25">
        <v>853</v>
      </c>
      <c r="C75" s="26">
        <v>0.5</v>
      </c>
      <c r="D75" s="27">
        <v>0.1</v>
      </c>
      <c r="E75" s="28">
        <f t="shared" si="18"/>
        <v>511.8</v>
      </c>
      <c r="F75" s="28">
        <f t="shared" si="19"/>
        <v>511.8</v>
      </c>
      <c r="G75" s="28">
        <v>507.6</v>
      </c>
      <c r="H75" s="29">
        <f t="shared" si="20"/>
        <v>4.19999999999999</v>
      </c>
      <c r="I75" s="28">
        <f t="shared" si="21"/>
        <v>516</v>
      </c>
      <c r="J75" s="3"/>
      <c r="K75" s="3"/>
    </row>
    <row r="76" s="4" customFormat="1" ht="20" customHeight="1" spans="1:11">
      <c r="A76" s="24" t="s">
        <v>91</v>
      </c>
      <c r="B76" s="25">
        <v>462</v>
      </c>
      <c r="C76" s="26">
        <v>0.8</v>
      </c>
      <c r="D76" s="27">
        <v>0.1</v>
      </c>
      <c r="E76" s="28">
        <f t="shared" si="18"/>
        <v>443.52</v>
      </c>
      <c r="F76" s="28">
        <f t="shared" si="19"/>
        <v>443.52</v>
      </c>
      <c r="G76" s="28">
        <v>442.56</v>
      </c>
      <c r="H76" s="29">
        <f t="shared" si="20"/>
        <v>0.95999999999998</v>
      </c>
      <c r="I76" s="28">
        <f t="shared" si="21"/>
        <v>444.48</v>
      </c>
      <c r="J76" s="3"/>
      <c r="K76" s="3"/>
    </row>
    <row r="77" s="4" customFormat="1" ht="20" customHeight="1" spans="1:11">
      <c r="A77" s="24" t="s">
        <v>92</v>
      </c>
      <c r="B77" s="25">
        <v>493</v>
      </c>
      <c r="C77" s="26">
        <v>0.8</v>
      </c>
      <c r="D77" s="27">
        <v>0.1</v>
      </c>
      <c r="E77" s="28">
        <f t="shared" si="18"/>
        <v>473.28</v>
      </c>
      <c r="F77" s="28">
        <f t="shared" si="19"/>
        <v>473.28</v>
      </c>
      <c r="G77" s="28">
        <v>454.08</v>
      </c>
      <c r="H77" s="29">
        <f t="shared" si="20"/>
        <v>19.2</v>
      </c>
      <c r="I77" s="28">
        <f t="shared" si="21"/>
        <v>492.48</v>
      </c>
      <c r="J77" s="3"/>
      <c r="K77" s="3"/>
    </row>
    <row r="78" s="4" customFormat="1" ht="20" customHeight="1" spans="1:11">
      <c r="A78" s="24" t="s">
        <v>93</v>
      </c>
      <c r="B78" s="25">
        <v>1581</v>
      </c>
      <c r="C78" s="26">
        <v>0.5</v>
      </c>
      <c r="D78" s="27">
        <v>0.1</v>
      </c>
      <c r="E78" s="28">
        <f t="shared" si="18"/>
        <v>948.6</v>
      </c>
      <c r="F78" s="28">
        <f t="shared" si="19"/>
        <v>948.6</v>
      </c>
      <c r="G78" s="28">
        <v>933</v>
      </c>
      <c r="H78" s="29">
        <f t="shared" si="20"/>
        <v>15.6</v>
      </c>
      <c r="I78" s="28">
        <f t="shared" si="21"/>
        <v>964.2</v>
      </c>
      <c r="J78" s="3"/>
      <c r="K78" s="3"/>
    </row>
    <row r="79" s="4" customFormat="1" ht="20" customHeight="1" spans="1:11">
      <c r="A79" s="24" t="s">
        <v>94</v>
      </c>
      <c r="B79" s="25">
        <v>179</v>
      </c>
      <c r="C79" s="26">
        <v>0.8</v>
      </c>
      <c r="D79" s="27">
        <v>0.1</v>
      </c>
      <c r="E79" s="28">
        <f t="shared" si="18"/>
        <v>171.84</v>
      </c>
      <c r="F79" s="28">
        <f t="shared" si="19"/>
        <v>171.84</v>
      </c>
      <c r="G79" s="28">
        <v>174.72</v>
      </c>
      <c r="H79" s="29">
        <f t="shared" si="20"/>
        <v>-2.88</v>
      </c>
      <c r="I79" s="28">
        <f t="shared" si="21"/>
        <v>168.96</v>
      </c>
      <c r="J79" s="3"/>
      <c r="K79" s="3"/>
    </row>
    <row r="80" s="4" customFormat="1" ht="20" customHeight="1" spans="1:11">
      <c r="A80" s="24" t="s">
        <v>95</v>
      </c>
      <c r="B80" s="25">
        <v>615</v>
      </c>
      <c r="C80" s="26">
        <v>0.8</v>
      </c>
      <c r="D80" s="27">
        <v>0.1</v>
      </c>
      <c r="E80" s="28">
        <f t="shared" si="18"/>
        <v>590.4</v>
      </c>
      <c r="F80" s="28">
        <f t="shared" si="19"/>
        <v>590.4</v>
      </c>
      <c r="G80" s="28">
        <v>531.84</v>
      </c>
      <c r="H80" s="29">
        <f t="shared" si="20"/>
        <v>58.5599999999999</v>
      </c>
      <c r="I80" s="28">
        <f t="shared" si="21"/>
        <v>648.96</v>
      </c>
      <c r="J80" s="3"/>
      <c r="K80" s="3"/>
    </row>
    <row r="81" s="4" customFormat="1" ht="20" customHeight="1" spans="1:11">
      <c r="A81" s="24" t="s">
        <v>96</v>
      </c>
      <c r="B81" s="25">
        <v>357</v>
      </c>
      <c r="C81" s="26">
        <v>0.5</v>
      </c>
      <c r="D81" s="27">
        <v>0.1</v>
      </c>
      <c r="E81" s="28">
        <f t="shared" si="18"/>
        <v>214.2</v>
      </c>
      <c r="F81" s="28">
        <f t="shared" si="19"/>
        <v>214.2</v>
      </c>
      <c r="G81" s="28">
        <v>206.4</v>
      </c>
      <c r="H81" s="29">
        <f t="shared" si="20"/>
        <v>7.79999999999998</v>
      </c>
      <c r="I81" s="28">
        <f t="shared" si="21"/>
        <v>222</v>
      </c>
      <c r="J81" s="3"/>
      <c r="K81" s="3"/>
    </row>
    <row r="82" s="4" customFormat="1" ht="20" customHeight="1" spans="1:11">
      <c r="A82" s="24" t="s">
        <v>97</v>
      </c>
      <c r="B82" s="25">
        <v>558</v>
      </c>
      <c r="C82" s="26">
        <v>0.8</v>
      </c>
      <c r="D82" s="27">
        <v>0.1</v>
      </c>
      <c r="E82" s="28">
        <f t="shared" si="18"/>
        <v>535.68</v>
      </c>
      <c r="F82" s="28">
        <f t="shared" si="19"/>
        <v>535.68</v>
      </c>
      <c r="G82" s="28">
        <v>467.52</v>
      </c>
      <c r="H82" s="29">
        <f t="shared" si="20"/>
        <v>68.16</v>
      </c>
      <c r="I82" s="28">
        <f t="shared" si="21"/>
        <v>603.84</v>
      </c>
      <c r="J82" s="3"/>
      <c r="K82" s="3"/>
    </row>
    <row r="83" s="4" customFormat="1" ht="20" customHeight="1" spans="1:11">
      <c r="A83" s="24" t="s">
        <v>98</v>
      </c>
      <c r="B83" s="25">
        <v>180</v>
      </c>
      <c r="C83" s="26">
        <v>0.8</v>
      </c>
      <c r="D83" s="27">
        <v>0.1</v>
      </c>
      <c r="E83" s="28">
        <f t="shared" si="18"/>
        <v>172.8</v>
      </c>
      <c r="F83" s="28">
        <f t="shared" si="19"/>
        <v>172.8</v>
      </c>
      <c r="G83" s="28">
        <v>161.28</v>
      </c>
      <c r="H83" s="29">
        <f t="shared" si="20"/>
        <v>11.52</v>
      </c>
      <c r="I83" s="28">
        <f t="shared" si="21"/>
        <v>184.32</v>
      </c>
      <c r="J83" s="3"/>
      <c r="K83" s="3"/>
    </row>
    <row r="84" s="4" customFormat="1" ht="20" customHeight="1" spans="1:11">
      <c r="A84" s="24" t="s">
        <v>99</v>
      </c>
      <c r="B84" s="25">
        <v>981</v>
      </c>
      <c r="C84" s="26">
        <v>0.8</v>
      </c>
      <c r="D84" s="27">
        <v>0.1</v>
      </c>
      <c r="E84" s="28">
        <f t="shared" si="18"/>
        <v>941.76</v>
      </c>
      <c r="F84" s="28">
        <f t="shared" si="19"/>
        <v>941.76</v>
      </c>
      <c r="G84" s="28">
        <v>943.68</v>
      </c>
      <c r="H84" s="29">
        <f t="shared" si="20"/>
        <v>-1.91999999999996</v>
      </c>
      <c r="I84" s="28">
        <f t="shared" si="21"/>
        <v>939.84</v>
      </c>
      <c r="J84" s="3"/>
      <c r="K84" s="3"/>
    </row>
    <row r="85" s="4" customFormat="1" ht="20" customHeight="1" spans="1:11">
      <c r="A85" s="24" t="s">
        <v>100</v>
      </c>
      <c r="B85" s="25">
        <v>1684</v>
      </c>
      <c r="C85" s="26">
        <v>0.8</v>
      </c>
      <c r="D85" s="27">
        <v>0.1</v>
      </c>
      <c r="E85" s="28">
        <f t="shared" si="18"/>
        <v>1616.64</v>
      </c>
      <c r="F85" s="28">
        <f t="shared" si="19"/>
        <v>1616.64</v>
      </c>
      <c r="G85" s="28">
        <v>1502.4</v>
      </c>
      <c r="H85" s="29">
        <f t="shared" si="20"/>
        <v>114.24</v>
      </c>
      <c r="I85" s="28">
        <f t="shared" si="21"/>
        <v>1730.88</v>
      </c>
      <c r="J85" s="3"/>
      <c r="K85" s="3"/>
    </row>
    <row r="86" s="4" customFormat="1" ht="20" customHeight="1" spans="1:11">
      <c r="A86" s="24" t="s">
        <v>101</v>
      </c>
      <c r="B86" s="25">
        <v>1290</v>
      </c>
      <c r="C86" s="26">
        <v>0.8</v>
      </c>
      <c r="D86" s="27">
        <v>0.1</v>
      </c>
      <c r="E86" s="28">
        <f t="shared" si="18"/>
        <v>1238.4</v>
      </c>
      <c r="F86" s="28">
        <f t="shared" si="19"/>
        <v>1238.4</v>
      </c>
      <c r="G86" s="28">
        <v>1251.84</v>
      </c>
      <c r="H86" s="29">
        <f t="shared" si="20"/>
        <v>-13.4399999999998</v>
      </c>
      <c r="I86" s="28">
        <f t="shared" si="21"/>
        <v>1224.96</v>
      </c>
      <c r="J86" s="3"/>
      <c r="K86" s="3"/>
    </row>
    <row r="87" s="4" customFormat="1" ht="20" customHeight="1" spans="1:11">
      <c r="A87" s="24" t="s">
        <v>102</v>
      </c>
      <c r="B87" s="25">
        <v>1236</v>
      </c>
      <c r="C87" s="26">
        <v>0.8</v>
      </c>
      <c r="D87" s="27">
        <v>0.1</v>
      </c>
      <c r="E87" s="28">
        <f t="shared" si="18"/>
        <v>1186.56</v>
      </c>
      <c r="F87" s="28">
        <f t="shared" si="19"/>
        <v>1186.56</v>
      </c>
      <c r="G87" s="28">
        <v>1161.6</v>
      </c>
      <c r="H87" s="29">
        <f t="shared" si="20"/>
        <v>24.96</v>
      </c>
      <c r="I87" s="28">
        <f t="shared" si="21"/>
        <v>1211.52</v>
      </c>
      <c r="J87" s="3"/>
      <c r="K87" s="3"/>
    </row>
    <row r="88" s="4" customFormat="1" ht="20" customHeight="1" spans="1:11">
      <c r="A88" s="24" t="s">
        <v>103</v>
      </c>
      <c r="B88" s="25">
        <v>1243</v>
      </c>
      <c r="C88" s="26">
        <v>0.5</v>
      </c>
      <c r="D88" s="27">
        <v>0.1</v>
      </c>
      <c r="E88" s="28">
        <f t="shared" si="18"/>
        <v>745.8</v>
      </c>
      <c r="F88" s="28">
        <f t="shared" si="19"/>
        <v>745.8</v>
      </c>
      <c r="G88" s="28">
        <v>712.8</v>
      </c>
      <c r="H88" s="29">
        <f t="shared" si="20"/>
        <v>33</v>
      </c>
      <c r="I88" s="28">
        <f t="shared" si="21"/>
        <v>778.8</v>
      </c>
      <c r="J88" s="3"/>
      <c r="K88" s="3"/>
    </row>
    <row r="89" s="4" customFormat="1" ht="20" customHeight="1" spans="1:11">
      <c r="A89" s="24" t="s">
        <v>104</v>
      </c>
      <c r="B89" s="25">
        <v>518</v>
      </c>
      <c r="C89" s="26">
        <v>0.5</v>
      </c>
      <c r="D89" s="27">
        <v>0.1</v>
      </c>
      <c r="E89" s="28">
        <f t="shared" si="18"/>
        <v>310.8</v>
      </c>
      <c r="F89" s="28">
        <f t="shared" si="19"/>
        <v>310.8</v>
      </c>
      <c r="G89" s="28">
        <v>291</v>
      </c>
      <c r="H89" s="29">
        <f t="shared" si="20"/>
        <v>19.8</v>
      </c>
      <c r="I89" s="28">
        <f t="shared" si="21"/>
        <v>330.6</v>
      </c>
      <c r="J89" s="3"/>
      <c r="K89" s="3"/>
    </row>
    <row r="90" s="4" customFormat="1" ht="20" customHeight="1" spans="1:11">
      <c r="A90" s="24" t="s">
        <v>105</v>
      </c>
      <c r="B90" s="25">
        <v>468</v>
      </c>
      <c r="C90" s="26">
        <v>0.5</v>
      </c>
      <c r="D90" s="27">
        <v>0.1</v>
      </c>
      <c r="E90" s="28">
        <f t="shared" si="18"/>
        <v>280.8</v>
      </c>
      <c r="F90" s="28">
        <f t="shared" si="19"/>
        <v>280.8</v>
      </c>
      <c r="G90" s="28">
        <v>284.4</v>
      </c>
      <c r="H90" s="29">
        <f t="shared" si="20"/>
        <v>-3.59999999999997</v>
      </c>
      <c r="I90" s="28">
        <f t="shared" si="21"/>
        <v>277.2</v>
      </c>
      <c r="J90" s="3"/>
      <c r="K90" s="3"/>
    </row>
  </sheetData>
  <mergeCells count="8">
    <mergeCell ref="A2:I2"/>
    <mergeCell ref="F4:H4"/>
    <mergeCell ref="A4:A5"/>
    <mergeCell ref="B4:B5"/>
    <mergeCell ref="C4:C5"/>
    <mergeCell ref="D4:D5"/>
    <mergeCell ref="E4:E5"/>
    <mergeCell ref="I4:I5"/>
  </mergeCells>
  <printOptions horizontalCentered="1"/>
  <pageMargins left="0.472222222222222" right="0.472222222222222" top="0.590277777777778" bottom="0.790972222222222" header="0.310416666666667" footer="0.507638888888889"/>
  <pageSetup paperSize="9" scale="71" fitToHeight="0" orientation="portrait"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2024年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朱胜亚</cp:lastModifiedBy>
  <cp:revision>1</cp:revision>
  <dcterms:created xsi:type="dcterms:W3CDTF">2015-03-06T14:52:00Z</dcterms:created>
  <cp:lastPrinted>2015-03-24T10:08:00Z</cp:lastPrinted>
  <dcterms:modified xsi:type="dcterms:W3CDTF">2023-12-14T01:05:20Z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09E49683AC9445E6A2857448D4B0A458</vt:lpwstr>
  </property>
</Properties>
</file>