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0005"/>
  </bookViews>
  <sheets>
    <sheet name="明细信息" sheetId="2" r:id="rId1"/>
  </sheets>
  <definedNames>
    <definedName name="_xlnm._FilterDatabase" localSheetId="0" hidden="1">明细信息!$A$4:$BG$174</definedName>
  </definedNames>
  <calcPr calcId="144525"/>
</workbook>
</file>

<file path=xl/sharedStrings.xml><?xml version="1.0" encoding="utf-8"?>
<sst xmlns="http://schemas.openxmlformats.org/spreadsheetml/2006/main" count="185" uniqueCount="184">
  <si>
    <t>附件2</t>
  </si>
  <si>
    <t>提前下达2024年基本公共卫生服务补助资金分配表</t>
  </si>
  <si>
    <t>金额：万元</t>
  </si>
  <si>
    <t>地区</t>
  </si>
  <si>
    <t>2022年常住人口
（万人）</t>
  </si>
  <si>
    <t>2024年省级以上财政补助比例（对珠三角地区补助30%，对革命老区补助100%,对江门、惠州、肇庆部分地区补助65%,其余85%）</t>
  </si>
  <si>
    <t>其中：中央财政补助资金</t>
  </si>
  <si>
    <t>2024年省财政补助资金总额（按照94元/人测算）万元</t>
  </si>
  <si>
    <t>提前下达2024年省财政补助资金总额（按照89元/人测算）万元</t>
  </si>
  <si>
    <t>2024年第二批省财政补助资金总额（按照5元/人测算）万元</t>
  </si>
  <si>
    <t>栏次</t>
  </si>
  <si>
    <t>1栏</t>
  </si>
  <si>
    <t>2栏</t>
  </si>
  <si>
    <t>3栏=1栏*94元*0.3</t>
  </si>
  <si>
    <t>4栏=1栏*94元*（2栏-0.3）</t>
  </si>
  <si>
    <t>5栏=1栏*89元*（2栏-0.3）</t>
  </si>
  <si>
    <t>广东省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</si>
  <si>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</si>
  <si>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</si>
  <si>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</si>
  <si>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</si>
  <si>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</si>
  <si>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</si>
  <si>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</si>
  <si>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</si>
  <si>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</si>
  <si>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</si>
  <si>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</si>
  <si>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</si>
  <si>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</si>
  <si>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</si>
  <si>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</si>
  <si>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</si>
  <si>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深圳市</t>
  </si>
  <si>
    <t>罗湖区</t>
  </si>
  <si>
    <t>福田区</t>
  </si>
  <si>
    <t>南山区</t>
  </si>
  <si>
    <t>宝安区</t>
  </si>
  <si>
    <t>龙岗区</t>
  </si>
  <si>
    <t>盐田区</t>
  </si>
  <si>
    <t>龙华区</t>
  </si>
  <si>
    <t>坪山区</t>
  </si>
  <si>
    <t>光明区</t>
  </si>
  <si>
    <t>大鹏新区</t>
  </si>
  <si>
    <t>深汕合作区</t>
  </si>
  <si>
    <t>珠海市</t>
  </si>
  <si>
    <t>珠海市本级</t>
  </si>
  <si>
    <t>其中：鹤洲新区</t>
  </si>
  <si>
    <t>高新区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</si>
  <si>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</si>
  <si>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</si>
  <si>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</si>
  <si>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</si>
  <si>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</si>
  <si>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</si>
  <si>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</si>
  <si>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</si>
  <si>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</si>
  <si>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</si>
  <si>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</si>
  <si>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</si>
  <si>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</si>
  <si>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</si>
  <si>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</si>
  <si>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</si>
  <si>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</si>
  <si>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</si>
  <si>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</si>
  <si>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</si>
  <si>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湛江市</t>
  </si>
  <si>
    <t>湛江市本级</t>
  </si>
  <si>
    <t>其中：经开区</t>
  </si>
  <si>
    <t>赤坎区</t>
  </si>
  <si>
    <t>霞山区</t>
  </si>
  <si>
    <t>坡头区</t>
  </si>
  <si>
    <t>麻章区</t>
  </si>
  <si>
    <t>茂名市</t>
  </si>
  <si>
    <t>茂名市本级</t>
  </si>
  <si>
    <t>其中：滨海新区</t>
  </si>
  <si>
    <t>茂南区</t>
  </si>
  <si>
    <t>电白区</t>
  </si>
  <si>
    <t>肇庆市</t>
  </si>
  <si>
    <t>肇庆市本级</t>
  </si>
  <si>
    <t>其中：高新区</t>
  </si>
  <si>
    <t>端州区</t>
  </si>
  <si>
    <t>鼎湖区</t>
  </si>
  <si>
    <t>高要区</t>
  </si>
  <si>
    <t>惠州市</t>
  </si>
  <si>
    <t>惠州市本级</t>
  </si>
  <si>
    <t>其中：仲恺高新技术产业开发区</t>
  </si>
  <si>
    <t>大亚湾经济技术开发区</t>
  </si>
  <si>
    <t>惠城区</t>
  </si>
  <si>
    <t>惠阳区</t>
  </si>
  <si>
    <t>梅州市</t>
  </si>
  <si>
    <t>梅江区</t>
  </si>
  <si>
    <t>梅县区</t>
  </si>
  <si>
    <t>汕尾市</t>
  </si>
  <si>
    <t>汕尾市本级</t>
  </si>
  <si>
    <t>其中：红海湾开发区</t>
  </si>
  <si>
    <t>华侨管理区</t>
  </si>
  <si>
    <t>城区</t>
  </si>
  <si>
    <t>河源市</t>
  </si>
  <si>
    <t>河源市本级</t>
  </si>
  <si>
    <t>其中：江东新区（源城部分）</t>
  </si>
  <si>
    <t>江东新区（紫金部分）</t>
  </si>
  <si>
    <t>源城区</t>
  </si>
  <si>
    <t>阳江市</t>
  </si>
  <si>
    <t>江城区</t>
  </si>
  <si>
    <t>阳东区</t>
  </si>
  <si>
    <t>清远市</t>
  </si>
  <si>
    <t>清城区</t>
  </si>
  <si>
    <t>清新区</t>
  </si>
  <si>
    <t>东莞市</t>
  </si>
  <si>
    <t>中山市</t>
  </si>
  <si>
    <t>潮州市</t>
  </si>
  <si>
    <t>潮州市本级</t>
  </si>
  <si>
    <t>其中：枫溪区</t>
  </si>
  <si>
    <t>湘桥区</t>
  </si>
  <si>
    <t>潮安区</t>
  </si>
  <si>
    <t>揭阳市</t>
  </si>
  <si>
    <t>榕城区</t>
  </si>
  <si>
    <t>揭东区</t>
  </si>
  <si>
    <t>云浮市</t>
  </si>
  <si>
    <t>云城区</t>
  </si>
  <si>
    <t>云安区</t>
  </si>
  <si>
    <t>横琴粤澳深度合作区</t>
  </si>
  <si>
    <t>财政省直管县小计</t>
  </si>
  <si>
    <t>始兴县</t>
  </si>
  <si>
    <t>仁化县</t>
  </si>
  <si>
    <t>翁源县</t>
  </si>
  <si>
    <t>乳源县</t>
  </si>
  <si>
    <t>新丰县</t>
  </si>
  <si>
    <t>乐昌市</t>
  </si>
  <si>
    <t>南雄市</t>
  </si>
  <si>
    <t>南澳县</t>
  </si>
  <si>
    <t>台山市</t>
  </si>
  <si>
    <t>开平市</t>
  </si>
  <si>
    <t>鹤山市</t>
  </si>
  <si>
    <t>恩平市</t>
  </si>
  <si>
    <t>遂溪县</t>
  </si>
  <si>
    <t>徐闻县</t>
  </si>
  <si>
    <t>廉江市</t>
  </si>
  <si>
    <t>雷州市</t>
  </si>
  <si>
    <t>吴川市</t>
  </si>
  <si>
    <t>信宜市</t>
  </si>
  <si>
    <t>高州市</t>
  </si>
  <si>
    <t>化州市</t>
  </si>
  <si>
    <t>广宁县</t>
  </si>
  <si>
    <t>怀集县</t>
  </si>
  <si>
    <t>封开县</t>
  </si>
  <si>
    <t>德庆县</t>
  </si>
  <si>
    <t>四会市</t>
  </si>
  <si>
    <t>博罗县</t>
  </si>
  <si>
    <t>惠东县</t>
  </si>
  <si>
    <t>龙门县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</si>
  <si>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</si>
  <si>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</si>
  <si>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</si>
  <si>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</si>
  <si>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</si>
  <si>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</si>
  <si>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</si>
  <si>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</si>
  <si>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</si>
  <si>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紫金县</t>
  </si>
  <si>
    <t>龙川县</t>
  </si>
  <si>
    <t>连平县</t>
  </si>
  <si>
    <t>和平县</t>
  </si>
  <si>
    <t>东源县</t>
  </si>
  <si>
    <t>阳西县</t>
  </si>
  <si>
    <t>阳春市</t>
  </si>
  <si>
    <t>佛冈县</t>
  </si>
  <si>
    <t>阳山县</t>
  </si>
  <si>
    <t>连山县</t>
  </si>
  <si>
    <t>连南县</t>
  </si>
  <si>
    <t>英德市</t>
  </si>
  <si>
    <t>连州市</t>
  </si>
  <si>
    <t>饶平县</t>
  </si>
  <si>
    <t>普宁市</t>
  </si>
  <si>
    <t>揭西县</t>
  </si>
  <si>
    <t>惠来县</t>
  </si>
  <si>
    <t>新兴县</t>
  </si>
  <si>
    <t>郁南县</t>
  </si>
  <si>
    <t>罗定市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</si>
</sst>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6"/>
      <name val="方正小标宋简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3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G269"/>
  <sheetViews>
    <sheetView tabSelected="1" workbookViewId="0">
      <selection activeCell="F4" sqref="F4"/>
    </sheetView>
  </sheetViews>
  <sheetFormatPr defaultColWidth="8.89166666666667" defaultRowHeight="16" customHeight="1"/>
  <cols>
    <col min="1" max="1" width="18.5" style="6" customWidth="1"/>
    <col min="2" max="2" width="14.775" style="7" customWidth="1"/>
    <col min="3" max="3" width="20.125" style="6" customWidth="1"/>
    <col min="4" max="4" width="20.375" style="6" customWidth="1"/>
    <col min="5" max="5" width="20.75" style="6" customWidth="1"/>
    <col min="6" max="6" width="19.375" style="1" customWidth="1"/>
    <col min="7" max="7" width="16.625" style="6" customWidth="1"/>
    <col min="8" max="16384" width="8.89166666666667" style="1"/>
  </cols>
  <sheetData>
    <row r="1" customHeight="1" spans="1:1">
      <c r="A1" s="8" t="s">
        <v>0</v>
      </c>
    </row>
    <row r="2" s="1" customFormat="1" ht="33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18" customHeight="1" spans="1:7">
      <c r="A3" s="10"/>
      <c r="B3" s="10"/>
      <c r="C3" s="10"/>
      <c r="D3" s="10"/>
      <c r="E3" s="10"/>
      <c r="F3" s="10"/>
      <c r="G3" s="11" t="s">
        <v>2</v>
      </c>
    </row>
    <row r="4" s="2" customFormat="1" ht="87" customHeight="1" spans="1:7">
      <c r="A4" s="12" t="s">
        <v>3</v>
      </c>
      <c r="B4" s="13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3" t="s">
        <v>9</v>
      </c>
    </row>
    <row r="5" s="3" customFormat="1" ht="28" customHeight="1" spans="1:7">
      <c r="A5" s="14" t="s">
        <v>10</v>
      </c>
      <c r="B5" s="15" t="s">
        <v>11</v>
      </c>
      <c r="C5" s="16" t="s">
        <v>12</v>
      </c>
      <c r="D5" s="16" t="s">
        <v>13</v>
      </c>
      <c r="E5" s="17" t="s">
        <v>14</v>
      </c>
      <c r="F5" s="17" t="s">
        <v>15</v>
      </c>
      <c r="G5" s="18"/>
    </row>
    <row r="6" s="1" customFormat="1" customHeight="1" spans="1:7">
      <c r="A6" s="19" t="s">
        <v>16</v>
      </c>
      <c r="B6" s="20">
        <f>SUM(B7+B19+B23+B35+B42+B49+B55+B59+B66+B72+B78+B84+B87+B92+B97+B100+B103+B104+B105+B110+B113++B116+B117)</f>
        <v>12656.81</v>
      </c>
      <c r="C6" s="21"/>
      <c r="D6" s="21">
        <f>SUM(D7+D19+D23+D35+D42+D49+D55+D59+D66+D72+D78+D84+D87+D92+D97+D100+D103+D104+D105+D110+D113++D116+D117)</f>
        <v>356922.04</v>
      </c>
      <c r="E6" s="21">
        <f>SUM(E7+E19+E23+E35+E42+E49+E55+E59+E66+E72+E78+E84+E87+E92+E97+E100+E103+E104+E105+E110+E113++E116+E117)</f>
        <v>322742.51</v>
      </c>
      <c r="F6" s="21">
        <f>SUM(F7+F19+F23+F35+F42+F49+F55+F59+F66+F72+F78+F84+F87+F92+F97+F100+F103+F104+F105+F110+F113++F116+F117)</f>
        <v>305575.37</v>
      </c>
      <c r="G6" s="21">
        <f>SUM(G7+G19+G23+G35+G42+G49+G55+G59+G66+G72+G78+G84+G87+G92+G97+G100+G103+G104+G105+G110+G113++G116+G117)</f>
        <v>17167.14</v>
      </c>
    </row>
    <row r="7" s="1" customFormat="1" customHeight="1" spans="1:7">
      <c r="A7" s="19" t="s">
        <v>17</v>
      </c>
      <c r="B7" s="20">
        <f>SUM(B8:B18)</f>
        <v>1873.41</v>
      </c>
      <c r="C7" s="21"/>
      <c r="D7" s="21">
        <f>SUM(D8:D18)</f>
        <v>52830.16</v>
      </c>
      <c r="E7" s="21">
        <f>SUM(E8:E18)</f>
        <v>0</v>
      </c>
      <c r="F7" s="21">
        <f>SUM(F8:F18)</f>
        <v>0</v>
      </c>
      <c r="G7" s="21">
        <f>SUM(G8:G18)</f>
        <v>0</v>
      </c>
    </row>
    <row r="8" s="1" customFormat="1" customHeight="1" spans="1:7">
      <c r="A8" s="21" t="s">
        <v>18</v>
      </c>
      <c r="B8" s="22">
        <v>112.37</v>
      </c>
      <c r="C8" s="21">
        <v>0.3</v>
      </c>
      <c r="D8" s="21">
        <f>ROUND(B8*94*0.3,2)</f>
        <v>3168.83</v>
      </c>
      <c r="E8" s="21">
        <f>ROUND(B8*(C8-0.3)*94,2)</f>
        <v>0</v>
      </c>
      <c r="F8" s="21">
        <f>ROUND(B8*(C8-0.3)*89,2)</f>
        <v>0</v>
      </c>
      <c r="G8" s="21">
        <f>E8-F8</f>
        <v>0</v>
      </c>
    </row>
    <row r="9" s="1" customFormat="1" customHeight="1" spans="1:7">
      <c r="A9" s="21" t="s">
        <v>19</v>
      </c>
      <c r="B9" s="22">
        <v>102.85</v>
      </c>
      <c r="C9" s="21">
        <v>0.3</v>
      </c>
      <c r="D9" s="21">
        <f t="shared" ref="D9:D40" si="0">ROUND(B9*94*0.3,2)</f>
        <v>2900.37</v>
      </c>
      <c r="E9" s="21">
        <f t="shared" ref="E9:E18" si="1">ROUND(B9*(C9-0.3)*94,2)</f>
        <v>0</v>
      </c>
      <c r="F9" s="21">
        <f t="shared" ref="F9:F18" si="2">ROUND(B9*(C9-0.3)*89,2)</f>
        <v>0</v>
      </c>
      <c r="G9" s="21">
        <f t="shared" ref="G9:G40" si="3">E9-F9</f>
        <v>0</v>
      </c>
    </row>
    <row r="10" s="1" customFormat="1" customHeight="1" spans="1:7">
      <c r="A10" s="21" t="s">
        <v>20</v>
      </c>
      <c r="B10" s="22">
        <v>179.83</v>
      </c>
      <c r="C10" s="21">
        <v>0.3</v>
      </c>
      <c r="D10" s="21">
        <f t="shared" si="0"/>
        <v>5071.21</v>
      </c>
      <c r="E10" s="21">
        <f t="shared" si="1"/>
        <v>0</v>
      </c>
      <c r="F10" s="21">
        <f t="shared" si="2"/>
        <v>0</v>
      </c>
      <c r="G10" s="21">
        <f t="shared" si="3"/>
        <v>0</v>
      </c>
    </row>
    <row r="11" s="1" customFormat="1" customHeight="1" spans="1:7">
      <c r="A11" s="21" t="s">
        <v>21</v>
      </c>
      <c r="B11" s="22">
        <v>222.17</v>
      </c>
      <c r="C11" s="21">
        <v>0.3</v>
      </c>
      <c r="D11" s="21">
        <f t="shared" si="0"/>
        <v>6265.19</v>
      </c>
      <c r="E11" s="21">
        <f t="shared" si="1"/>
        <v>0</v>
      </c>
      <c r="F11" s="21">
        <f t="shared" si="2"/>
        <v>0</v>
      </c>
      <c r="G11" s="21">
        <f t="shared" si="3"/>
        <v>0</v>
      </c>
    </row>
    <row r="12" s="1" customFormat="1" customHeight="1" spans="1:7">
      <c r="A12" s="21" t="s">
        <v>22</v>
      </c>
      <c r="B12" s="22">
        <v>363.7</v>
      </c>
      <c r="C12" s="21">
        <v>0.3</v>
      </c>
      <c r="D12" s="21">
        <f t="shared" si="0"/>
        <v>10256.34</v>
      </c>
      <c r="E12" s="21">
        <f t="shared" si="1"/>
        <v>0</v>
      </c>
      <c r="F12" s="21">
        <f t="shared" si="2"/>
        <v>0</v>
      </c>
      <c r="G12" s="21">
        <f t="shared" si="3"/>
        <v>0</v>
      </c>
    </row>
    <row r="13" s="1" customFormat="1" customHeight="1" spans="1:7">
      <c r="A13" s="21" t="s">
        <v>23</v>
      </c>
      <c r="B13" s="22">
        <v>119.18</v>
      </c>
      <c r="C13" s="21">
        <v>0.3</v>
      </c>
      <c r="D13" s="21">
        <f t="shared" si="0"/>
        <v>3360.88</v>
      </c>
      <c r="E13" s="21">
        <f t="shared" si="1"/>
        <v>0</v>
      </c>
      <c r="F13" s="21">
        <f t="shared" si="2"/>
        <v>0</v>
      </c>
      <c r="G13" s="21">
        <f t="shared" si="3"/>
        <v>0</v>
      </c>
    </row>
    <row r="14" s="1" customFormat="1" customHeight="1" spans="1:7">
      <c r="A14" s="21" t="s">
        <v>24</v>
      </c>
      <c r="B14" s="22">
        <v>280.74</v>
      </c>
      <c r="C14" s="21">
        <v>0.3</v>
      </c>
      <c r="D14" s="21">
        <f t="shared" si="0"/>
        <v>7916.87</v>
      </c>
      <c r="E14" s="21">
        <f t="shared" si="1"/>
        <v>0</v>
      </c>
      <c r="F14" s="21">
        <f t="shared" si="2"/>
        <v>0</v>
      </c>
      <c r="G14" s="21">
        <f t="shared" si="3"/>
        <v>0</v>
      </c>
    </row>
    <row r="15" s="1" customFormat="1" customHeight="1" spans="1:7">
      <c r="A15" s="21" t="s">
        <v>25</v>
      </c>
      <c r="B15" s="22">
        <v>170.62</v>
      </c>
      <c r="C15" s="21">
        <v>0.3</v>
      </c>
      <c r="D15" s="21">
        <f t="shared" si="0"/>
        <v>4811.48</v>
      </c>
      <c r="E15" s="21">
        <f t="shared" si="1"/>
        <v>0</v>
      </c>
      <c r="F15" s="21">
        <f t="shared" si="2"/>
        <v>0</v>
      </c>
      <c r="G15" s="21">
        <f t="shared" si="3"/>
        <v>0</v>
      </c>
    </row>
    <row r="16" s="1" customFormat="1" customHeight="1" spans="1:7">
      <c r="A16" s="21" t="s">
        <v>26</v>
      </c>
      <c r="B16" s="22">
        <v>92.94</v>
      </c>
      <c r="C16" s="21">
        <v>0.3</v>
      </c>
      <c r="D16" s="21">
        <f t="shared" si="0"/>
        <v>2620.91</v>
      </c>
      <c r="E16" s="21">
        <f t="shared" si="1"/>
        <v>0</v>
      </c>
      <c r="F16" s="21">
        <f t="shared" si="2"/>
        <v>0</v>
      </c>
      <c r="G16" s="21">
        <f t="shared" si="3"/>
        <v>0</v>
      </c>
    </row>
    <row r="17" s="1" customFormat="1" customHeight="1" spans="1:7">
      <c r="A17" s="21" t="s">
        <v>27</v>
      </c>
      <c r="B17" s="22">
        <v>73.97</v>
      </c>
      <c r="C17" s="21">
        <v>0.3</v>
      </c>
      <c r="D17" s="21">
        <f t="shared" si="0"/>
        <v>2085.95</v>
      </c>
      <c r="E17" s="21">
        <f t="shared" si="1"/>
        <v>0</v>
      </c>
      <c r="F17" s="21">
        <f t="shared" si="2"/>
        <v>0</v>
      </c>
      <c r="G17" s="21">
        <f t="shared" si="3"/>
        <v>0</v>
      </c>
    </row>
    <row r="18" s="1" customFormat="1" customHeight="1" spans="1:7">
      <c r="A18" s="21" t="s">
        <v>28</v>
      </c>
      <c r="B18" s="22">
        <v>155.04</v>
      </c>
      <c r="C18" s="21">
        <v>0.3</v>
      </c>
      <c r="D18" s="21">
        <f t="shared" si="0"/>
        <v>4372.13</v>
      </c>
      <c r="E18" s="21">
        <f t="shared" si="1"/>
        <v>0</v>
      </c>
      <c r="F18" s="21">
        <f t="shared" si="2"/>
        <v>0</v>
      </c>
      <c r="G18" s="21">
        <f t="shared" si="3"/>
        <v>0</v>
      </c>
    </row>
    <row r="19" s="1" customFormat="1" customHeight="1" spans="1:7">
      <c r="A19" s="19" t="s">
        <v>29</v>
      </c>
      <c r="B19" s="20">
        <f>SUM(B20:B22)</f>
        <v>103.71</v>
      </c>
      <c r="C19" s="21"/>
      <c r="D19" s="21">
        <f>SUM(D20:D22)</f>
        <v>2924.62</v>
      </c>
      <c r="E19" s="21">
        <f>SUM(E20:E22)</f>
        <v>5361.81</v>
      </c>
      <c r="F19" s="21">
        <f>SUM(F20:F22)</f>
        <v>5076.61</v>
      </c>
      <c r="G19" s="21">
        <f>SUM(G20:G22)</f>
        <v>285.2</v>
      </c>
    </row>
    <row r="20" s="1" customFormat="1" customHeight="1" spans="1:7">
      <c r="A20" s="21" t="s">
        <v>30</v>
      </c>
      <c r="B20" s="22">
        <v>38.44</v>
      </c>
      <c r="C20" s="21">
        <v>0.85</v>
      </c>
      <c r="D20" s="21">
        <f t="shared" si="0"/>
        <v>1084.01</v>
      </c>
      <c r="E20" s="21">
        <f>ROUND(B20*(C20-0.3)*94,2)</f>
        <v>1987.35</v>
      </c>
      <c r="F20" s="21">
        <f t="shared" ref="F19:F50" si="4">ROUND(B20*(C20-0.3)*89,2)</f>
        <v>1881.64</v>
      </c>
      <c r="G20" s="21">
        <f t="shared" si="3"/>
        <v>105.71</v>
      </c>
    </row>
    <row r="21" s="1" customFormat="1" customHeight="1" spans="1:7">
      <c r="A21" s="21" t="s">
        <v>31</v>
      </c>
      <c r="B21" s="22">
        <v>36.22</v>
      </c>
      <c r="C21" s="21">
        <v>0.85</v>
      </c>
      <c r="D21" s="21">
        <f t="shared" si="0"/>
        <v>1021.4</v>
      </c>
      <c r="E21" s="21">
        <f>ROUND(B21*(C21-0.3)*94,2)</f>
        <v>1872.57</v>
      </c>
      <c r="F21" s="21">
        <f t="shared" si="4"/>
        <v>1772.97</v>
      </c>
      <c r="G21" s="21">
        <f t="shared" si="3"/>
        <v>99.5999999999999</v>
      </c>
    </row>
    <row r="22" s="1" customFormat="1" customHeight="1" spans="1:7">
      <c r="A22" s="21" t="s">
        <v>32</v>
      </c>
      <c r="B22" s="22">
        <v>29.05</v>
      </c>
      <c r="C22" s="21">
        <v>0.85</v>
      </c>
      <c r="D22" s="21">
        <f t="shared" si="0"/>
        <v>819.21</v>
      </c>
      <c r="E22" s="21">
        <f>ROUND(B22*(C22-0.3)*94,2)</f>
        <v>1501.89</v>
      </c>
      <c r="F22" s="21">
        <f t="shared" si="4"/>
        <v>1422</v>
      </c>
      <c r="G22" s="21">
        <f t="shared" si="3"/>
        <v>79.8900000000001</v>
      </c>
    </row>
    <row r="23" s="1" customFormat="1" customHeight="1" spans="1:7">
      <c r="A23" s="19" t="s">
        <v>33</v>
      </c>
      <c r="B23" s="20">
        <f>SUM(B24:B34)</f>
        <v>1766.18</v>
      </c>
      <c r="C23" s="21"/>
      <c r="D23" s="21">
        <f>SUM(D24:D34)</f>
        <v>49806.28</v>
      </c>
      <c r="E23" s="21">
        <f>SUM(E24:E34)</f>
        <v>0</v>
      </c>
      <c r="F23" s="21">
        <f>SUM(F24:F34)</f>
        <v>0</v>
      </c>
      <c r="G23" s="21">
        <f>SUM(G24:G34)</f>
        <v>0</v>
      </c>
    </row>
    <row r="24" s="1" customFormat="1" customHeight="1" spans="1:7">
      <c r="A24" s="21" t="s">
        <v>34</v>
      </c>
      <c r="B24" s="23">
        <v>101.8</v>
      </c>
      <c r="C24" s="21">
        <v>0.3</v>
      </c>
      <c r="D24" s="21">
        <f t="shared" si="0"/>
        <v>2870.76</v>
      </c>
      <c r="E24" s="21">
        <f>ROUND(B24*(C24-0.3)*94,2)</f>
        <v>0</v>
      </c>
      <c r="F24" s="21">
        <f t="shared" si="4"/>
        <v>0</v>
      </c>
      <c r="G24" s="21">
        <f t="shared" si="3"/>
        <v>0</v>
      </c>
    </row>
    <row r="25" s="1" customFormat="1" customHeight="1" spans="1:7">
      <c r="A25" s="21" t="s">
        <v>35</v>
      </c>
      <c r="B25" s="23">
        <v>151.47</v>
      </c>
      <c r="C25" s="21">
        <v>0.3</v>
      </c>
      <c r="D25" s="21">
        <f t="shared" si="0"/>
        <v>4271.45</v>
      </c>
      <c r="E25" s="21">
        <f t="shared" ref="E25:E34" si="5">ROUND(B25*(C25-0.3)*94,2)</f>
        <v>0</v>
      </c>
      <c r="F25" s="21">
        <f t="shared" si="4"/>
        <v>0</v>
      </c>
      <c r="G25" s="21">
        <f t="shared" si="3"/>
        <v>0</v>
      </c>
    </row>
    <row r="26" s="1" customFormat="1" customHeight="1" spans="1:7">
      <c r="A26" s="21" t="s">
        <v>36</v>
      </c>
      <c r="B26" s="23">
        <v>181</v>
      </c>
      <c r="C26" s="21">
        <v>0.3</v>
      </c>
      <c r="D26" s="21">
        <f t="shared" si="0"/>
        <v>5104.2</v>
      </c>
      <c r="E26" s="21">
        <f t="shared" si="5"/>
        <v>0</v>
      </c>
      <c r="F26" s="21">
        <f t="shared" si="4"/>
        <v>0</v>
      </c>
      <c r="G26" s="21">
        <f t="shared" si="3"/>
        <v>0</v>
      </c>
    </row>
    <row r="27" s="1" customFormat="1" customHeight="1" spans="1:7">
      <c r="A27" s="21" t="s">
        <v>37</v>
      </c>
      <c r="B27" s="23">
        <v>454.53</v>
      </c>
      <c r="C27" s="21">
        <v>0.3</v>
      </c>
      <c r="D27" s="21">
        <f t="shared" si="0"/>
        <v>12817.75</v>
      </c>
      <c r="E27" s="21">
        <f t="shared" si="5"/>
        <v>0</v>
      </c>
      <c r="F27" s="21">
        <f t="shared" si="4"/>
        <v>0</v>
      </c>
      <c r="G27" s="21">
        <f t="shared" si="3"/>
        <v>0</v>
      </c>
    </row>
    <row r="28" s="1" customFormat="1" customHeight="1" spans="1:7">
      <c r="A28" s="18" t="s">
        <v>38</v>
      </c>
      <c r="B28" s="22">
        <v>407.36</v>
      </c>
      <c r="C28" s="21">
        <v>0.3</v>
      </c>
      <c r="D28" s="21">
        <f t="shared" si="0"/>
        <v>11487.55</v>
      </c>
      <c r="E28" s="21">
        <f t="shared" si="5"/>
        <v>0</v>
      </c>
      <c r="F28" s="21">
        <f t="shared" si="4"/>
        <v>0</v>
      </c>
      <c r="G28" s="21">
        <f t="shared" si="3"/>
        <v>0</v>
      </c>
    </row>
    <row r="29" s="1" customFormat="1" customHeight="1" spans="1:7">
      <c r="A29" s="21" t="s">
        <v>39</v>
      </c>
      <c r="B29" s="23">
        <v>21.15</v>
      </c>
      <c r="C29" s="21">
        <v>0.3</v>
      </c>
      <c r="D29" s="21">
        <f t="shared" si="0"/>
        <v>596.43</v>
      </c>
      <c r="E29" s="21">
        <f t="shared" si="5"/>
        <v>0</v>
      </c>
      <c r="F29" s="21">
        <f t="shared" si="4"/>
        <v>0</v>
      </c>
      <c r="G29" s="21">
        <f t="shared" si="3"/>
        <v>0</v>
      </c>
    </row>
    <row r="30" s="1" customFormat="1" customHeight="1" spans="1:7">
      <c r="A30" s="21" t="s">
        <v>40</v>
      </c>
      <c r="B30" s="23">
        <v>249</v>
      </c>
      <c r="C30" s="21">
        <v>0.3</v>
      </c>
      <c r="D30" s="21">
        <f t="shared" si="0"/>
        <v>7021.8</v>
      </c>
      <c r="E30" s="21">
        <f t="shared" si="5"/>
        <v>0</v>
      </c>
      <c r="F30" s="21">
        <f t="shared" si="4"/>
        <v>0</v>
      </c>
      <c r="G30" s="21">
        <f t="shared" si="3"/>
        <v>0</v>
      </c>
    </row>
    <row r="31" s="1" customFormat="1" customHeight="1" spans="1:7">
      <c r="A31" s="21" t="s">
        <v>41</v>
      </c>
      <c r="B31" s="23">
        <v>60.87</v>
      </c>
      <c r="C31" s="21">
        <v>0.3</v>
      </c>
      <c r="D31" s="21">
        <f t="shared" si="0"/>
        <v>1716.53</v>
      </c>
      <c r="E31" s="21">
        <f t="shared" si="5"/>
        <v>0</v>
      </c>
      <c r="F31" s="21">
        <f t="shared" si="4"/>
        <v>0</v>
      </c>
      <c r="G31" s="21">
        <f t="shared" si="3"/>
        <v>0</v>
      </c>
    </row>
    <row r="32" s="1" customFormat="1" customHeight="1" spans="1:7">
      <c r="A32" s="21" t="s">
        <v>42</v>
      </c>
      <c r="B32" s="23">
        <v>115.09</v>
      </c>
      <c r="C32" s="21">
        <v>0.3</v>
      </c>
      <c r="D32" s="21">
        <f t="shared" si="0"/>
        <v>3245.54</v>
      </c>
      <c r="E32" s="21">
        <f t="shared" si="5"/>
        <v>0</v>
      </c>
      <c r="F32" s="21">
        <f t="shared" si="4"/>
        <v>0</v>
      </c>
      <c r="G32" s="21">
        <f t="shared" si="3"/>
        <v>0</v>
      </c>
    </row>
    <row r="33" s="1" customFormat="1" customHeight="1" spans="1:7">
      <c r="A33" s="18" t="s">
        <v>43</v>
      </c>
      <c r="B33" s="20">
        <v>16.63</v>
      </c>
      <c r="C33" s="21">
        <v>0.3</v>
      </c>
      <c r="D33" s="21">
        <f t="shared" si="0"/>
        <v>468.97</v>
      </c>
      <c r="E33" s="21">
        <f t="shared" si="5"/>
        <v>0</v>
      </c>
      <c r="F33" s="21">
        <f t="shared" si="4"/>
        <v>0</v>
      </c>
      <c r="G33" s="21">
        <f t="shared" si="3"/>
        <v>0</v>
      </c>
    </row>
    <row r="34" s="1" customFormat="1" customHeight="1" spans="1:7">
      <c r="A34" s="21" t="s">
        <v>44</v>
      </c>
      <c r="B34" s="23">
        <v>7.28</v>
      </c>
      <c r="C34" s="21">
        <v>0.3</v>
      </c>
      <c r="D34" s="21">
        <f t="shared" si="0"/>
        <v>205.3</v>
      </c>
      <c r="E34" s="21">
        <f t="shared" si="5"/>
        <v>0</v>
      </c>
      <c r="F34" s="21">
        <f t="shared" si="4"/>
        <v>0</v>
      </c>
      <c r="G34" s="21">
        <f t="shared" si="3"/>
        <v>0</v>
      </c>
    </row>
    <row r="35" s="1" customFormat="1" customHeight="1" spans="1:7">
      <c r="A35" s="19" t="s">
        <v>45</v>
      </c>
      <c r="B35" s="20">
        <f>SUM(B37:B41)</f>
        <v>243.22</v>
      </c>
      <c r="C35" s="21"/>
      <c r="D35" s="21">
        <f>SUM(D37:D41)</f>
        <v>6858.8</v>
      </c>
      <c r="E35" s="21">
        <f>SUM(E37:E41)</f>
        <v>0</v>
      </c>
      <c r="F35" s="21">
        <f>SUM(F37:F41)</f>
        <v>0</v>
      </c>
      <c r="G35" s="21">
        <f>SUM(G37:G41)</f>
        <v>0</v>
      </c>
    </row>
    <row r="36" s="1" customFormat="1" customHeight="1" spans="1:7">
      <c r="A36" s="24" t="s">
        <v>46</v>
      </c>
      <c r="B36" s="20">
        <f>SUM(B37:B38)</f>
        <v>22.18</v>
      </c>
      <c r="C36" s="21"/>
      <c r="D36" s="21">
        <f>SUM(D37:D38)</f>
        <v>625.47</v>
      </c>
      <c r="E36" s="21">
        <f>SUM(E37:E38)</f>
        <v>0</v>
      </c>
      <c r="F36" s="21">
        <f>SUM(F37:F38)</f>
        <v>0</v>
      </c>
      <c r="G36" s="21">
        <f>SUM(G37:G38)</f>
        <v>0</v>
      </c>
    </row>
    <row r="37" s="1" customFormat="1" customHeight="1" spans="1:7">
      <c r="A37" s="21" t="s">
        <v>47</v>
      </c>
      <c r="B37" s="20">
        <v>1.01</v>
      </c>
      <c r="C37" s="21">
        <v>0.3</v>
      </c>
      <c r="D37" s="21">
        <f>ROUND(B37*94*0.3,2)</f>
        <v>28.48</v>
      </c>
      <c r="E37" s="21">
        <f>ROUND(B37*(C37-0.3)*94,2)</f>
        <v>0</v>
      </c>
      <c r="F37" s="21">
        <f>ROUND(B37*(C37-0.3)*89,2)</f>
        <v>0</v>
      </c>
      <c r="G37" s="21">
        <f>E37-F37</f>
        <v>0</v>
      </c>
    </row>
    <row r="38" s="1" customFormat="1" customHeight="1" spans="1:7">
      <c r="A38" s="21" t="s">
        <v>48</v>
      </c>
      <c r="B38" s="22">
        <v>21.17</v>
      </c>
      <c r="C38" s="21">
        <v>0.3</v>
      </c>
      <c r="D38" s="21">
        <f>ROUND(B38*94*0.3,2)</f>
        <v>596.99</v>
      </c>
      <c r="E38" s="21">
        <f>ROUND(B38*(C38-0.3)*94,2)</f>
        <v>0</v>
      </c>
      <c r="F38" s="21">
        <f>ROUND(B38*(C38-0.3)*89,2)</f>
        <v>0</v>
      </c>
      <c r="G38" s="21">
        <f>E38-F38</f>
        <v>0</v>
      </c>
    </row>
    <row r="39" s="1" customFormat="1" customHeight="1" spans="1:7">
      <c r="A39" s="21" t="s">
        <v>49</v>
      </c>
      <c r="B39" s="22">
        <v>113.98</v>
      </c>
      <c r="C39" s="21">
        <v>0.3</v>
      </c>
      <c r="D39" s="21">
        <f>ROUND(B39*94*0.3,2)</f>
        <v>3214.24</v>
      </c>
      <c r="E39" s="21">
        <f>ROUND(B39*(C39-0.3)*94,2)</f>
        <v>0</v>
      </c>
      <c r="F39" s="21">
        <f>ROUND(B39*(C39-0.3)*89,2)</f>
        <v>0</v>
      </c>
      <c r="G39" s="21">
        <f>E39-F39</f>
        <v>0</v>
      </c>
    </row>
    <row r="40" s="1" customFormat="1" customHeight="1" spans="1:7">
      <c r="A40" s="21" t="s">
        <v>50</v>
      </c>
      <c r="B40" s="22">
        <v>61.71</v>
      </c>
      <c r="C40" s="21">
        <v>0.3</v>
      </c>
      <c r="D40" s="21">
        <f>ROUND(B40*94*0.3,2)</f>
        <v>1740.22</v>
      </c>
      <c r="E40" s="21">
        <f>ROUND(B40*(C40-0.3)*94,2)</f>
        <v>0</v>
      </c>
      <c r="F40" s="21">
        <f>ROUND(B40*(C40-0.3)*89,2)</f>
        <v>0</v>
      </c>
      <c r="G40" s="21">
        <f>E40-F40</f>
        <v>0</v>
      </c>
    </row>
    <row r="41" s="1" customFormat="1" customHeight="1" spans="1:7">
      <c r="A41" s="21" t="s">
        <v>51</v>
      </c>
      <c r="B41" s="22">
        <v>45.35</v>
      </c>
      <c r="C41" s="21">
        <v>0.3</v>
      </c>
      <c r="D41" s="21">
        <f>ROUND(B41*94*0.3,2)</f>
        <v>1278.87</v>
      </c>
      <c r="E41" s="21">
        <f>ROUND(B41*(C41-0.3)*94,2)</f>
        <v>0</v>
      </c>
      <c r="F41" s="21">
        <f>ROUND(B41*(C41-0.3)*89,2)</f>
        <v>0</v>
      </c>
      <c r="G41" s="21">
        <f>E41-F41</f>
        <v>0</v>
      </c>
    </row>
    <row r="42" s="1" customFormat="1" customHeight="1" spans="1:7">
      <c r="A42" s="19" t="s">
        <v>52</v>
      </c>
      <c r="B42" s="20">
        <f>SUM(B43:B48)</f>
        <v>547.77</v>
      </c>
      <c r="C42" s="21"/>
      <c r="D42" s="21">
        <f>SUM(D43:D48)</f>
        <v>15447.12</v>
      </c>
      <c r="E42" s="21">
        <f>SUM(E43:E48)</f>
        <v>32421.26</v>
      </c>
      <c r="F42" s="21">
        <f>SUM(F43:F48)</f>
        <v>30696.73</v>
      </c>
      <c r="G42" s="21">
        <f>SUM(G43:G48)</f>
        <v>1724.53</v>
      </c>
    </row>
    <row r="43" s="1" customFormat="1" customHeight="1" spans="1:7">
      <c r="A43" s="21" t="s">
        <v>53</v>
      </c>
      <c r="B43" s="22">
        <v>64.6</v>
      </c>
      <c r="C43" s="21">
        <v>0.85</v>
      </c>
      <c r="D43" s="21">
        <f t="shared" ref="D42:D73" si="6">ROUND(B43*94*0.3,2)</f>
        <v>1821.72</v>
      </c>
      <c r="E43" s="21">
        <f t="shared" ref="E43:E48" si="7">ROUND(B43*(C43-0.3)*94,2)</f>
        <v>3339.82</v>
      </c>
      <c r="F43" s="21">
        <f t="shared" ref="F43:F48" si="8">ROUND(B43*(C43-0.3)*89,2)</f>
        <v>3162.17</v>
      </c>
      <c r="G43" s="21">
        <f t="shared" ref="G42:G73" si="9">E43-F43</f>
        <v>177.65</v>
      </c>
    </row>
    <row r="44" s="1" customFormat="1" customHeight="1" spans="1:7">
      <c r="A44" s="21" t="s">
        <v>54</v>
      </c>
      <c r="B44" s="22">
        <v>77.44</v>
      </c>
      <c r="C44" s="21">
        <v>0.85</v>
      </c>
      <c r="D44" s="21">
        <f t="shared" si="6"/>
        <v>2183.81</v>
      </c>
      <c r="E44" s="21">
        <f t="shared" si="7"/>
        <v>4003.65</v>
      </c>
      <c r="F44" s="21">
        <f t="shared" si="8"/>
        <v>3790.69</v>
      </c>
      <c r="G44" s="21">
        <f t="shared" si="9"/>
        <v>212.96</v>
      </c>
    </row>
    <row r="45" s="1" customFormat="1" customHeight="1" spans="1:7">
      <c r="A45" s="21" t="s">
        <v>55</v>
      </c>
      <c r="B45" s="22">
        <v>27.05</v>
      </c>
      <c r="C45" s="21">
        <v>0.85</v>
      </c>
      <c r="D45" s="21">
        <f t="shared" si="6"/>
        <v>762.81</v>
      </c>
      <c r="E45" s="21">
        <f t="shared" si="7"/>
        <v>1398.49</v>
      </c>
      <c r="F45" s="21">
        <f t="shared" si="8"/>
        <v>1324.1</v>
      </c>
      <c r="G45" s="21">
        <f t="shared" si="9"/>
        <v>74.3900000000001</v>
      </c>
    </row>
    <row r="46" s="1" customFormat="1" customHeight="1" spans="1:7">
      <c r="A46" s="21" t="s">
        <v>56</v>
      </c>
      <c r="B46" s="22">
        <v>166.64</v>
      </c>
      <c r="C46" s="21">
        <v>1</v>
      </c>
      <c r="D46" s="21">
        <f t="shared" si="6"/>
        <v>4699.25</v>
      </c>
      <c r="E46" s="21">
        <f t="shared" si="7"/>
        <v>10964.91</v>
      </c>
      <c r="F46" s="21">
        <f t="shared" si="8"/>
        <v>10381.67</v>
      </c>
      <c r="G46" s="21">
        <f t="shared" si="9"/>
        <v>583.24</v>
      </c>
    </row>
    <row r="47" s="1" customFormat="1" customHeight="1" spans="1:7">
      <c r="A47" s="21" t="s">
        <v>57</v>
      </c>
      <c r="B47" s="22">
        <v>124.25</v>
      </c>
      <c r="C47" s="21">
        <v>1</v>
      </c>
      <c r="D47" s="21">
        <f t="shared" si="6"/>
        <v>3503.85</v>
      </c>
      <c r="E47" s="21">
        <f t="shared" si="7"/>
        <v>8175.65</v>
      </c>
      <c r="F47" s="21">
        <f t="shared" si="8"/>
        <v>7740.78</v>
      </c>
      <c r="G47" s="21">
        <f t="shared" si="9"/>
        <v>434.87</v>
      </c>
    </row>
    <row r="48" s="1" customFormat="1" customHeight="1" spans="1:7">
      <c r="A48" s="21" t="s">
        <v>58</v>
      </c>
      <c r="B48" s="22">
        <v>87.79</v>
      </c>
      <c r="C48" s="21">
        <v>0.85</v>
      </c>
      <c r="D48" s="21">
        <f t="shared" si="6"/>
        <v>2475.68</v>
      </c>
      <c r="E48" s="21">
        <f t="shared" si="7"/>
        <v>4538.74</v>
      </c>
      <c r="F48" s="21">
        <f t="shared" si="8"/>
        <v>4297.32</v>
      </c>
      <c r="G48" s="21">
        <f t="shared" si="9"/>
        <v>241.42</v>
      </c>
    </row>
    <row r="49" s="1" customFormat="1" customHeight="1" spans="1:7">
      <c r="A49" s="19" t="s">
        <v>59</v>
      </c>
      <c r="B49" s="20">
        <f>SUM(B50:B54)</f>
        <v>955.23</v>
      </c>
      <c r="C49" s="21"/>
      <c r="D49" s="21">
        <f>SUM(D50:D54)</f>
        <v>26937.48</v>
      </c>
      <c r="E49" s="21">
        <f>SUM(E50:E54)</f>
        <v>0</v>
      </c>
      <c r="F49" s="21">
        <f>SUM(F50:F54)</f>
        <v>0</v>
      </c>
      <c r="G49" s="21">
        <f>SUM(G50:G54)</f>
        <v>0</v>
      </c>
    </row>
    <row r="50" s="1" customFormat="1" customHeight="1" spans="1:7">
      <c r="A50" s="21" t="s">
        <v>60</v>
      </c>
      <c r="B50" s="22">
        <v>133.07</v>
      </c>
      <c r="C50" s="21">
        <v>0.3</v>
      </c>
      <c r="D50" s="21">
        <f t="shared" si="6"/>
        <v>3752.57</v>
      </c>
      <c r="E50" s="21">
        <f>ROUND(B50*(C50-0.3)*94,2)</f>
        <v>0</v>
      </c>
      <c r="F50" s="21">
        <f>ROUND(B50*(C50-0.3)*89,2)</f>
        <v>0</v>
      </c>
      <c r="G50" s="21">
        <f t="shared" si="9"/>
        <v>0</v>
      </c>
    </row>
    <row r="51" s="1" customFormat="1" customHeight="1" spans="1:7">
      <c r="A51" s="21" t="s">
        <v>61</v>
      </c>
      <c r="B51" s="22">
        <v>365.5</v>
      </c>
      <c r="C51" s="21">
        <v>0.3</v>
      </c>
      <c r="D51" s="21">
        <f t="shared" si="6"/>
        <v>10307.1</v>
      </c>
      <c r="E51" s="21">
        <f>ROUND(B51*(C51-0.3)*94,2)</f>
        <v>0</v>
      </c>
      <c r="F51" s="21">
        <f>ROUND(B51*(C51-0.3)*89,2)</f>
        <v>0</v>
      </c>
      <c r="G51" s="21">
        <f t="shared" si="9"/>
        <v>0</v>
      </c>
    </row>
    <row r="52" s="1" customFormat="1" customHeight="1" spans="1:7">
      <c r="A52" s="21" t="s">
        <v>62</v>
      </c>
      <c r="B52" s="22">
        <v>321.44</v>
      </c>
      <c r="C52" s="21">
        <v>0.3</v>
      </c>
      <c r="D52" s="21">
        <f t="shared" si="6"/>
        <v>9064.61</v>
      </c>
      <c r="E52" s="21">
        <f>ROUND(B52*(C52-0.3)*94,2)</f>
        <v>0</v>
      </c>
      <c r="F52" s="21">
        <f>ROUND(B52*(C52-0.3)*89,2)</f>
        <v>0</v>
      </c>
      <c r="G52" s="21">
        <f t="shared" si="9"/>
        <v>0</v>
      </c>
    </row>
    <row r="53" s="1" customFormat="1" customHeight="1" spans="1:7">
      <c r="A53" s="21" t="s">
        <v>63</v>
      </c>
      <c r="B53" s="22">
        <v>87.8</v>
      </c>
      <c r="C53" s="21">
        <v>0.3</v>
      </c>
      <c r="D53" s="21">
        <f t="shared" si="6"/>
        <v>2475.96</v>
      </c>
      <c r="E53" s="21">
        <f>ROUND(B53*(C53-0.3)*94,2)</f>
        <v>0</v>
      </c>
      <c r="F53" s="21">
        <f>ROUND(B53*(C53-0.3)*89,2)</f>
        <v>0</v>
      </c>
      <c r="G53" s="21">
        <f t="shared" si="9"/>
        <v>0</v>
      </c>
    </row>
    <row r="54" s="1" customFormat="1" customHeight="1" spans="1:7">
      <c r="A54" s="21" t="s">
        <v>64</v>
      </c>
      <c r="B54" s="22">
        <v>47.42</v>
      </c>
      <c r="C54" s="21">
        <v>0.3</v>
      </c>
      <c r="D54" s="21">
        <f t="shared" si="6"/>
        <v>1337.24</v>
      </c>
      <c r="E54" s="21">
        <f>ROUND(B54*(C54-0.3)*94,2)</f>
        <v>0</v>
      </c>
      <c r="F54" s="21">
        <f>ROUND(B54*(C54-0.3)*89,2)</f>
        <v>0</v>
      </c>
      <c r="G54" s="21">
        <f t="shared" si="9"/>
        <v>0</v>
      </c>
    </row>
    <row r="55" s="1" customFormat="1" customHeight="1" spans="1:7">
      <c r="A55" s="19" t="s">
        <v>65</v>
      </c>
      <c r="B55" s="20">
        <f>SUM(B56:B58)</f>
        <v>215.69</v>
      </c>
      <c r="C55" s="21"/>
      <c r="D55" s="21">
        <f>SUM(D56:D58)</f>
        <v>6082.46</v>
      </c>
      <c r="E55" s="21">
        <f>SUM(E56:E58)</f>
        <v>0</v>
      </c>
      <c r="F55" s="21">
        <f>SUM(F56:F58)</f>
        <v>0</v>
      </c>
      <c r="G55" s="21">
        <f>SUM(G56:G58)</f>
        <v>0</v>
      </c>
    </row>
    <row r="56" s="1" customFormat="1" customHeight="1" spans="1:7">
      <c r="A56" s="21" t="s">
        <v>66</v>
      </c>
      <c r="B56" s="22">
        <v>86.83</v>
      </c>
      <c r="C56" s="21">
        <v>0.3</v>
      </c>
      <c r="D56" s="21">
        <f t="shared" si="6"/>
        <v>2448.61</v>
      </c>
      <c r="E56" s="21">
        <f>ROUND(B56*(C56-0.3)*94,2)</f>
        <v>0</v>
      </c>
      <c r="F56" s="21">
        <f>ROUND(B56*(C56-0.3)*89,2)</f>
        <v>0</v>
      </c>
      <c r="G56" s="21">
        <f t="shared" si="9"/>
        <v>0</v>
      </c>
    </row>
    <row r="57" s="1" customFormat="1" customHeight="1" spans="1:7">
      <c r="A57" s="21" t="s">
        <v>67</v>
      </c>
      <c r="B57" s="22">
        <v>37.74</v>
      </c>
      <c r="C57" s="21">
        <v>0.3</v>
      </c>
      <c r="D57" s="21">
        <f t="shared" si="6"/>
        <v>1064.27</v>
      </c>
      <c r="E57" s="21">
        <f>ROUND(B57*(C57-0.3)*94,2)</f>
        <v>0</v>
      </c>
      <c r="F57" s="21">
        <f>ROUND(B57*(C57-0.3)*89,2)</f>
        <v>0</v>
      </c>
      <c r="G57" s="21">
        <f t="shared" si="9"/>
        <v>0</v>
      </c>
    </row>
    <row r="58" s="1" customFormat="1" customHeight="1" spans="1:7">
      <c r="A58" s="21" t="s">
        <v>68</v>
      </c>
      <c r="B58" s="22">
        <v>91.12</v>
      </c>
      <c r="C58" s="21">
        <v>0.3</v>
      </c>
      <c r="D58" s="21">
        <f t="shared" si="6"/>
        <v>2569.58</v>
      </c>
      <c r="E58" s="21">
        <f>ROUND(B58*(C58-0.3)*94,2)</f>
        <v>0</v>
      </c>
      <c r="F58" s="21">
        <f>ROUND(B58*(C58-0.3)*89,2)</f>
        <v>0</v>
      </c>
      <c r="G58" s="21">
        <f t="shared" si="9"/>
        <v>0</v>
      </c>
    </row>
    <row r="59" s="1" customFormat="1" customHeight="1" spans="1:7">
      <c r="A59" s="19" t="s">
        <v>69</v>
      </c>
      <c r="B59" s="20">
        <f>SUM(B61:B65)</f>
        <v>196.83</v>
      </c>
      <c r="C59" s="21"/>
      <c r="D59" s="21">
        <f>SUM(D61:D65)</f>
        <v>5550.61</v>
      </c>
      <c r="E59" s="21">
        <f>SUM(E61:E65)</f>
        <v>10176.12</v>
      </c>
      <c r="F59" s="21">
        <f>SUM(F61:F65)</f>
        <v>9634.83</v>
      </c>
      <c r="G59" s="21">
        <f>SUM(G61:G65)</f>
        <v>541.29</v>
      </c>
    </row>
    <row r="60" s="1" customFormat="1" customHeight="1" spans="1:7">
      <c r="A60" s="24" t="s">
        <v>70</v>
      </c>
      <c r="B60" s="20">
        <f>B61</f>
        <v>34.78</v>
      </c>
      <c r="C60" s="21"/>
      <c r="D60" s="21">
        <f>D61</f>
        <v>980.8</v>
      </c>
      <c r="E60" s="21">
        <f>E61</f>
        <v>1798.13</v>
      </c>
      <c r="F60" s="21">
        <f>F61</f>
        <v>1702.48</v>
      </c>
      <c r="G60" s="21">
        <f>G61</f>
        <v>95.6500000000001</v>
      </c>
    </row>
    <row r="61" s="1" customFormat="1" customHeight="1" spans="1:7">
      <c r="A61" s="21" t="s">
        <v>71</v>
      </c>
      <c r="B61" s="22">
        <v>34.78</v>
      </c>
      <c r="C61" s="21">
        <v>0.85</v>
      </c>
      <c r="D61" s="21">
        <f>ROUND(B61*94*0.3,2)</f>
        <v>980.8</v>
      </c>
      <c r="E61" s="21">
        <f>ROUND(B61*(C61-0.3)*94,2)</f>
        <v>1798.13</v>
      </c>
      <c r="F61" s="21">
        <f>ROUND(B61*(C61-0.3)*89,2)</f>
        <v>1702.48</v>
      </c>
      <c r="G61" s="21">
        <f>E61-F61</f>
        <v>95.6500000000001</v>
      </c>
    </row>
    <row r="62" s="1" customFormat="1" customHeight="1" spans="1:7">
      <c r="A62" s="21" t="s">
        <v>72</v>
      </c>
      <c r="B62" s="22">
        <v>40.04</v>
      </c>
      <c r="C62" s="21">
        <v>0.85</v>
      </c>
      <c r="D62" s="21">
        <f>ROUND(B62*94*0.3,2)</f>
        <v>1129.13</v>
      </c>
      <c r="E62" s="21">
        <f>ROUND(B62*(C62-0.3)*94,2)</f>
        <v>2070.07</v>
      </c>
      <c r="F62" s="21">
        <f>ROUND(B62*(C62-0.3)*89,2)</f>
        <v>1959.96</v>
      </c>
      <c r="G62" s="21">
        <f>E62-F62</f>
        <v>110.11</v>
      </c>
    </row>
    <row r="63" s="1" customFormat="1" customHeight="1" spans="1:7">
      <c r="A63" s="21" t="s">
        <v>73</v>
      </c>
      <c r="B63" s="22">
        <v>54.37</v>
      </c>
      <c r="C63" s="21">
        <v>0.85</v>
      </c>
      <c r="D63" s="21">
        <f>ROUND(B63*94*0.3,2)</f>
        <v>1533.23</v>
      </c>
      <c r="E63" s="21">
        <f>ROUND(B63*(C63-0.3)*94,2)</f>
        <v>2810.93</v>
      </c>
      <c r="F63" s="21">
        <f>ROUND(B63*(C63-0.3)*89,2)</f>
        <v>2661.41</v>
      </c>
      <c r="G63" s="21">
        <f>E63-F63</f>
        <v>149.52</v>
      </c>
    </row>
    <row r="64" s="1" customFormat="1" customHeight="1" spans="1:7">
      <c r="A64" s="21" t="s">
        <v>74</v>
      </c>
      <c r="B64" s="22">
        <v>34.19</v>
      </c>
      <c r="C64" s="21">
        <v>0.85</v>
      </c>
      <c r="D64" s="21">
        <f>ROUND(B64*94*0.3,2)</f>
        <v>964.16</v>
      </c>
      <c r="E64" s="21">
        <f>ROUND(B64*(C64-0.3)*94,2)</f>
        <v>1767.62</v>
      </c>
      <c r="F64" s="21">
        <f>ROUND(B64*(C64-0.3)*89,2)</f>
        <v>1673.6</v>
      </c>
      <c r="G64" s="21">
        <f>E64-F64</f>
        <v>94.02</v>
      </c>
    </row>
    <row r="65" s="1" customFormat="1" customHeight="1" spans="1:7">
      <c r="A65" s="21" t="s">
        <v>75</v>
      </c>
      <c r="B65" s="22">
        <v>33.45</v>
      </c>
      <c r="C65" s="21">
        <v>0.85</v>
      </c>
      <c r="D65" s="21">
        <f>ROUND(B65*94*0.3,2)</f>
        <v>943.29</v>
      </c>
      <c r="E65" s="21">
        <f>ROUND(B65*(C65-0.3)*94,2)</f>
        <v>1729.37</v>
      </c>
      <c r="F65" s="21">
        <f>ROUND(B65*(C65-0.3)*89,2)</f>
        <v>1637.38</v>
      </c>
      <c r="G65" s="21">
        <f>E65-F65</f>
        <v>91.9899999999998</v>
      </c>
    </row>
    <row r="66" s="1" customFormat="1" customHeight="1" spans="1:7">
      <c r="A66" s="19" t="s">
        <v>76</v>
      </c>
      <c r="B66" s="20">
        <f>SUM(B68:B71)</f>
        <v>257.54</v>
      </c>
      <c r="C66" s="25"/>
      <c r="D66" s="25">
        <f>SUM(D68:D71)</f>
        <v>7262.63</v>
      </c>
      <c r="E66" s="25">
        <f>SUM(E68:E71)</f>
        <v>13314.83</v>
      </c>
      <c r="F66" s="25">
        <f>SUM(F68:F71)</f>
        <v>12606.59</v>
      </c>
      <c r="G66" s="25">
        <f>SUM(G68:G71)</f>
        <v>708.239999999999</v>
      </c>
    </row>
    <row r="67" s="1" customFormat="1" customHeight="1" spans="1:7">
      <c r="A67" s="24" t="s">
        <v>77</v>
      </c>
      <c r="B67" s="20">
        <f>SUM(B68:B69)</f>
        <v>27.12</v>
      </c>
      <c r="C67" s="25"/>
      <c r="D67" s="25">
        <f>SUM(D68:D69)</f>
        <v>764.79</v>
      </c>
      <c r="E67" s="25">
        <f>SUM(E68:E69)</f>
        <v>1402.11</v>
      </c>
      <c r="F67" s="25">
        <f>SUM(F68:F69)</f>
        <v>1327.53</v>
      </c>
      <c r="G67" s="25">
        <f>SUM(G68:G69)</f>
        <v>74.58</v>
      </c>
    </row>
    <row r="68" s="1" customFormat="1" customHeight="1" spans="1:7">
      <c r="A68" s="21" t="s">
        <v>78</v>
      </c>
      <c r="B68" s="22">
        <v>20.84</v>
      </c>
      <c r="C68" s="21">
        <v>0.85</v>
      </c>
      <c r="D68" s="21">
        <f>ROUND(B68*94*0.3,2)</f>
        <v>587.69</v>
      </c>
      <c r="E68" s="21">
        <f>ROUND(B68*(C68-0.3)*94,2)</f>
        <v>1077.43</v>
      </c>
      <c r="F68" s="21">
        <f>ROUND(B68*(C68-0.3)*89,2)</f>
        <v>1020.12</v>
      </c>
      <c r="G68" s="21">
        <f>E68-F68</f>
        <v>57.3100000000001</v>
      </c>
    </row>
    <row r="69" s="1" customFormat="1" customHeight="1" spans="1:7">
      <c r="A69" s="21" t="s">
        <v>48</v>
      </c>
      <c r="B69" s="22">
        <v>6.28</v>
      </c>
      <c r="C69" s="21">
        <v>0.85</v>
      </c>
      <c r="D69" s="21">
        <f>ROUND(B69*94*0.3,2)</f>
        <v>177.1</v>
      </c>
      <c r="E69" s="21">
        <f>ROUND(B69*(C69-0.3)*94,2)</f>
        <v>324.68</v>
      </c>
      <c r="F69" s="21">
        <f>ROUND(B69*(C69-0.3)*89,2)</f>
        <v>307.41</v>
      </c>
      <c r="G69" s="21">
        <f>E69-F69</f>
        <v>17.27</v>
      </c>
    </row>
    <row r="70" s="1" customFormat="1" customHeight="1" spans="1:7">
      <c r="A70" s="21" t="s">
        <v>79</v>
      </c>
      <c r="B70" s="22">
        <v>105.87</v>
      </c>
      <c r="C70" s="21">
        <v>0.85</v>
      </c>
      <c r="D70" s="21">
        <f>ROUND(B70*94*0.3,2)</f>
        <v>2985.53</v>
      </c>
      <c r="E70" s="21">
        <f>ROUND(B70*(C70-0.3)*94,2)</f>
        <v>5473.48</v>
      </c>
      <c r="F70" s="21">
        <f>ROUND(B70*(C70-0.3)*89,2)</f>
        <v>5182.34</v>
      </c>
      <c r="G70" s="21">
        <f>E70-F70</f>
        <v>291.139999999999</v>
      </c>
    </row>
    <row r="71" s="1" customFormat="1" customHeight="1" spans="1:7">
      <c r="A71" s="21" t="s">
        <v>80</v>
      </c>
      <c r="B71" s="22">
        <v>124.55</v>
      </c>
      <c r="C71" s="21">
        <v>0.85</v>
      </c>
      <c r="D71" s="21">
        <f>ROUND(B71*94*0.3,2)</f>
        <v>3512.31</v>
      </c>
      <c r="E71" s="21">
        <f>ROUND(B71*(C71-0.3)*94,2)</f>
        <v>6439.24</v>
      </c>
      <c r="F71" s="21">
        <f>ROUND(B71*(C71-0.3)*89,2)</f>
        <v>6096.72</v>
      </c>
      <c r="G71" s="21">
        <f>E71-F71</f>
        <v>342.52</v>
      </c>
    </row>
    <row r="72" s="1" customFormat="1" customHeight="1" spans="1:7">
      <c r="A72" s="19" t="s">
        <v>81</v>
      </c>
      <c r="B72" s="20">
        <f>SUM(B74:B77)</f>
        <v>168.51</v>
      </c>
      <c r="C72" s="25"/>
      <c r="D72" s="25">
        <f>SUM(D74:D77)</f>
        <v>4751.98</v>
      </c>
      <c r="E72" s="25">
        <f>SUM(E74:E77)</f>
        <v>5543.97</v>
      </c>
      <c r="F72" s="25">
        <f>SUM(F74:F77)</f>
        <v>5249.08</v>
      </c>
      <c r="G72" s="25">
        <f>SUM(G74:G77)</f>
        <v>294.89</v>
      </c>
    </row>
    <row r="73" s="1" customFormat="1" customHeight="1" spans="1:7">
      <c r="A73" s="24" t="s">
        <v>82</v>
      </c>
      <c r="B73" s="20"/>
      <c r="C73" s="25"/>
      <c r="D73" s="25"/>
      <c r="E73" s="25"/>
      <c r="F73" s="25"/>
      <c r="G73" s="25"/>
    </row>
    <row r="74" s="1" customFormat="1" customHeight="1" spans="1:7">
      <c r="A74" s="21" t="s">
        <v>83</v>
      </c>
      <c r="B74" s="20">
        <v>11.89</v>
      </c>
      <c r="C74" s="21">
        <v>0.65</v>
      </c>
      <c r="D74" s="21">
        <f>ROUND(B74*94*0.3,2)</f>
        <v>335.3</v>
      </c>
      <c r="E74" s="21">
        <f>ROUND(B74*(C74-0.3)*94,2)</f>
        <v>391.18</v>
      </c>
      <c r="F74" s="21">
        <f>ROUND(B74*(C74-0.3)*89,2)</f>
        <v>370.37</v>
      </c>
      <c r="G74" s="21">
        <f>E74-F74</f>
        <v>20.81</v>
      </c>
    </row>
    <row r="75" s="1" customFormat="1" customHeight="1" spans="1:7">
      <c r="A75" s="21" t="s">
        <v>84</v>
      </c>
      <c r="B75" s="22">
        <v>60.56</v>
      </c>
      <c r="C75" s="21">
        <v>0.65</v>
      </c>
      <c r="D75" s="21">
        <f>ROUND(B75*94*0.3,2)</f>
        <v>1707.79</v>
      </c>
      <c r="E75" s="21">
        <f>ROUND(B75*(C75-0.3)*94,2)</f>
        <v>1992.42</v>
      </c>
      <c r="F75" s="21">
        <f>ROUND(B75*(C75-0.3)*89,2)</f>
        <v>1886.44</v>
      </c>
      <c r="G75" s="21">
        <f>E75-F75</f>
        <v>105.98</v>
      </c>
    </row>
    <row r="76" s="1" customFormat="1" customHeight="1" spans="1:7">
      <c r="A76" s="21" t="s">
        <v>85</v>
      </c>
      <c r="B76" s="22">
        <v>21.66</v>
      </c>
      <c r="C76" s="21">
        <v>0.65</v>
      </c>
      <c r="D76" s="21">
        <f>ROUND(B76*94*0.3,2)</f>
        <v>610.81</v>
      </c>
      <c r="E76" s="21">
        <f>ROUND(B76*(C76-0.3)*94,2)</f>
        <v>712.61</v>
      </c>
      <c r="F76" s="21">
        <f>ROUND(B76*(C76-0.3)*89,2)</f>
        <v>674.71</v>
      </c>
      <c r="G76" s="21">
        <f>E76-F76</f>
        <v>37.9</v>
      </c>
    </row>
    <row r="77" s="1" customFormat="1" customHeight="1" spans="1:7">
      <c r="A77" s="21" t="s">
        <v>86</v>
      </c>
      <c r="B77" s="22">
        <v>74.4</v>
      </c>
      <c r="C77" s="21">
        <v>0.65</v>
      </c>
      <c r="D77" s="21">
        <f>ROUND(B77*94*0.3,2)</f>
        <v>2098.08</v>
      </c>
      <c r="E77" s="21">
        <f>ROUND(B77*(C77-0.3)*94,2)</f>
        <v>2447.76</v>
      </c>
      <c r="F77" s="21">
        <f>ROUND(B77*(C77-0.3)*89,2)</f>
        <v>2317.56</v>
      </c>
      <c r="G77" s="21">
        <f>E77-F77</f>
        <v>130.2</v>
      </c>
    </row>
    <row r="78" s="1" customFormat="1" customHeight="1" spans="1:7">
      <c r="A78" s="19" t="s">
        <v>87</v>
      </c>
      <c r="B78" s="20">
        <f>SUM(B80:B83)</f>
        <v>350.58</v>
      </c>
      <c r="C78" s="25"/>
      <c r="D78" s="25">
        <f>SUM(D80:D83)</f>
        <v>9886.36</v>
      </c>
      <c r="E78" s="25">
        <f>SUM(E80:E83)</f>
        <v>11534.09</v>
      </c>
      <c r="F78" s="25">
        <f>SUM(F80:F83)</f>
        <v>10920.58</v>
      </c>
      <c r="G78" s="25">
        <f>SUM(G80:G83)</f>
        <v>613.509999999999</v>
      </c>
    </row>
    <row r="79" s="1" customFormat="1" customHeight="1" spans="1:7">
      <c r="A79" s="24" t="s">
        <v>88</v>
      </c>
      <c r="B79" s="20">
        <f>SUM(B80:B81)</f>
        <v>98.04</v>
      </c>
      <c r="C79" s="25"/>
      <c r="D79" s="25">
        <f>SUM(D80:D81)</f>
        <v>2764.73</v>
      </c>
      <c r="E79" s="25">
        <f>SUM(E80:E81)</f>
        <v>3225.52</v>
      </c>
      <c r="F79" s="25">
        <f>SUM(F80:F81)</f>
        <v>3053.95</v>
      </c>
      <c r="G79" s="25">
        <f>SUM(G80:G81)</f>
        <v>171.57</v>
      </c>
    </row>
    <row r="80" s="1" customFormat="1" ht="32" customHeight="1" spans="1:7">
      <c r="A80" s="26" t="s">
        <v>89</v>
      </c>
      <c r="B80" s="22">
        <v>53.34</v>
      </c>
      <c r="C80" s="21">
        <v>0.65</v>
      </c>
      <c r="D80" s="21">
        <f>ROUND(B80*94*0.3,2)</f>
        <v>1504.19</v>
      </c>
      <c r="E80" s="21">
        <f>ROUND(B80*(C80-0.3)*94,2)</f>
        <v>1754.89</v>
      </c>
      <c r="F80" s="21">
        <f>ROUND(B80*(C80-0.3)*89,2)</f>
        <v>1661.54</v>
      </c>
      <c r="G80" s="21">
        <f>E80-F80</f>
        <v>93.3500000000001</v>
      </c>
    </row>
    <row r="81" s="1" customFormat="1" customHeight="1" spans="1:7">
      <c r="A81" s="21" t="s">
        <v>90</v>
      </c>
      <c r="B81" s="22">
        <v>44.7</v>
      </c>
      <c r="C81" s="21">
        <v>0.65</v>
      </c>
      <c r="D81" s="21">
        <f>ROUND(B81*94*0.3,2)</f>
        <v>1260.54</v>
      </c>
      <c r="E81" s="21">
        <f>ROUND(B81*(C81-0.3)*94,2)</f>
        <v>1470.63</v>
      </c>
      <c r="F81" s="21">
        <f>ROUND(B81*(C81-0.3)*89,2)</f>
        <v>1392.41</v>
      </c>
      <c r="G81" s="21">
        <f>E81-F81</f>
        <v>78.22</v>
      </c>
    </row>
    <row r="82" s="1" customFormat="1" customHeight="1" spans="1:7">
      <c r="A82" s="21" t="s">
        <v>91</v>
      </c>
      <c r="B82" s="22">
        <v>156.1</v>
      </c>
      <c r="C82" s="21">
        <v>0.65</v>
      </c>
      <c r="D82" s="21">
        <f>ROUND(B82*94*0.3,2)</f>
        <v>4402.02</v>
      </c>
      <c r="E82" s="21">
        <f>ROUND(B82*(C82-0.3)*94,2)</f>
        <v>5135.69</v>
      </c>
      <c r="F82" s="21">
        <f>ROUND(B82*(C82-0.3)*89,2)</f>
        <v>4862.52</v>
      </c>
      <c r="G82" s="21">
        <f>E82-F82</f>
        <v>273.169999999999</v>
      </c>
    </row>
    <row r="83" s="1" customFormat="1" customHeight="1" spans="1:7">
      <c r="A83" s="21" t="s">
        <v>92</v>
      </c>
      <c r="B83" s="22">
        <v>96.44</v>
      </c>
      <c r="C83" s="21">
        <v>0.65</v>
      </c>
      <c r="D83" s="21">
        <f>ROUND(B83*94*0.3,2)</f>
        <v>2719.61</v>
      </c>
      <c r="E83" s="21">
        <f>ROUND(B83*(C83-0.3)*94,2)</f>
        <v>3172.88</v>
      </c>
      <c r="F83" s="21">
        <f>ROUND(B83*(C83-0.3)*89,2)</f>
        <v>3004.11</v>
      </c>
      <c r="G83" s="21">
        <f>E83-F83</f>
        <v>168.77</v>
      </c>
    </row>
    <row r="84" s="1" customFormat="1" customHeight="1" spans="1:7">
      <c r="A84" s="19" t="s">
        <v>93</v>
      </c>
      <c r="B84" s="20">
        <f>SUM(B85:B86)</f>
        <v>99.29</v>
      </c>
      <c r="C84" s="21"/>
      <c r="D84" s="21">
        <f>SUM(D85:D86)</f>
        <v>2799.98</v>
      </c>
      <c r="E84" s="21">
        <f>SUM(E85:E86)</f>
        <v>6533.28</v>
      </c>
      <c r="F84" s="21">
        <f>SUM(F85:F86)</f>
        <v>6185.76</v>
      </c>
      <c r="G84" s="21">
        <f>SUM(G85:G86)</f>
        <v>347.52</v>
      </c>
    </row>
    <row r="85" s="1" customFormat="1" customHeight="1" spans="1:7">
      <c r="A85" s="21" t="s">
        <v>94</v>
      </c>
      <c r="B85" s="22">
        <v>43.78</v>
      </c>
      <c r="C85" s="21">
        <v>1</v>
      </c>
      <c r="D85" s="21">
        <f>ROUND(B85*94*0.3,2)</f>
        <v>1234.6</v>
      </c>
      <c r="E85" s="21">
        <f>ROUND(B85*(C85-0.3)*94,2)</f>
        <v>2880.72</v>
      </c>
      <c r="F85" s="21">
        <f>ROUND(B85*(C85-0.3)*89,2)</f>
        <v>2727.49</v>
      </c>
      <c r="G85" s="21">
        <f>E85-F85</f>
        <v>153.23</v>
      </c>
    </row>
    <row r="86" s="1" customFormat="1" customHeight="1" spans="1:7">
      <c r="A86" s="21" t="s">
        <v>95</v>
      </c>
      <c r="B86" s="22">
        <v>55.51</v>
      </c>
      <c r="C86" s="21">
        <v>1</v>
      </c>
      <c r="D86" s="21">
        <f>ROUND(B86*94*0.3,2)</f>
        <v>1565.38</v>
      </c>
      <c r="E86" s="21">
        <f>ROUND(B86*(C86-0.3)*94,2)</f>
        <v>3652.56</v>
      </c>
      <c r="F86" s="21">
        <f>ROUND(B86*(C86-0.3)*89,2)</f>
        <v>3458.27</v>
      </c>
      <c r="G86" s="21">
        <f>E86-F86</f>
        <v>194.29</v>
      </c>
    </row>
    <row r="87" s="1" customFormat="1" customHeight="1" spans="1:7">
      <c r="A87" s="19" t="s">
        <v>96</v>
      </c>
      <c r="B87" s="20">
        <f>SUM(B89:B91)</f>
        <v>46.73</v>
      </c>
      <c r="C87" s="25"/>
      <c r="D87" s="25">
        <f>SUM(D89:D91)</f>
        <v>1317.79</v>
      </c>
      <c r="E87" s="25">
        <f>SUM(E89:E91)</f>
        <v>3074.83</v>
      </c>
      <c r="F87" s="25">
        <f>SUM(F89:F91)</f>
        <v>2911.28</v>
      </c>
      <c r="G87" s="25">
        <f>SUM(G89:G91)</f>
        <v>163.55</v>
      </c>
    </row>
    <row r="88" s="1" customFormat="1" customHeight="1" spans="1:7">
      <c r="A88" s="24" t="s">
        <v>97</v>
      </c>
      <c r="B88" s="20">
        <f>SUM(B89:B90)</f>
        <v>6.98</v>
      </c>
      <c r="C88" s="25"/>
      <c r="D88" s="25">
        <f>SUM(D89:D90)</f>
        <v>196.84</v>
      </c>
      <c r="E88" s="25">
        <f>SUM(E89:E90)</f>
        <v>459.28</v>
      </c>
      <c r="F88" s="25">
        <f>SUM(F89:F90)</f>
        <v>434.85</v>
      </c>
      <c r="G88" s="25">
        <f>SUM(G89:G90)</f>
        <v>24.43</v>
      </c>
    </row>
    <row r="89" s="1" customFormat="1" customHeight="1" spans="1:7">
      <c r="A89" s="18" t="s">
        <v>98</v>
      </c>
      <c r="B89" s="20">
        <v>5.6</v>
      </c>
      <c r="C89" s="21">
        <v>1</v>
      </c>
      <c r="D89" s="21">
        <f>ROUND(B89*94*0.3,2)</f>
        <v>157.92</v>
      </c>
      <c r="E89" s="21">
        <f>ROUND(B89*(C89-0.3)*94,2)</f>
        <v>368.48</v>
      </c>
      <c r="F89" s="21">
        <f>ROUND(B89*(C89-0.3)*89,2)</f>
        <v>348.88</v>
      </c>
      <c r="G89" s="21">
        <f>E89-F89</f>
        <v>19.6</v>
      </c>
    </row>
    <row r="90" s="1" customFormat="1" customHeight="1" spans="1:7">
      <c r="A90" s="18" t="s">
        <v>99</v>
      </c>
      <c r="B90" s="20">
        <v>1.38</v>
      </c>
      <c r="C90" s="21">
        <v>1</v>
      </c>
      <c r="D90" s="21">
        <f>ROUND(B90*94*0.3,2)</f>
        <v>38.92</v>
      </c>
      <c r="E90" s="21">
        <f>ROUND(B90*(C90-0.3)*94,2)</f>
        <v>90.8</v>
      </c>
      <c r="F90" s="21">
        <f>ROUND(B90*(C90-0.3)*89,2)</f>
        <v>85.97</v>
      </c>
      <c r="G90" s="21">
        <f>E90-F90</f>
        <v>4.83</v>
      </c>
    </row>
    <row r="91" s="1" customFormat="1" customHeight="1" spans="1:7">
      <c r="A91" s="21" t="s">
        <v>100</v>
      </c>
      <c r="B91" s="22">
        <v>39.75</v>
      </c>
      <c r="C91" s="21">
        <v>1</v>
      </c>
      <c r="D91" s="21">
        <f>ROUND(B91*94*0.3,2)</f>
        <v>1120.95</v>
      </c>
      <c r="E91" s="21">
        <f>ROUND(B91*(C91-0.3)*94,2)</f>
        <v>2615.55</v>
      </c>
      <c r="F91" s="21">
        <f>ROUND(B91*(C91-0.3)*89,2)</f>
        <v>2476.43</v>
      </c>
      <c r="G91" s="21">
        <f>E91-F91</f>
        <v>139.12</v>
      </c>
    </row>
    <row r="92" s="1" customFormat="1" customHeight="1" spans="1:7">
      <c r="A92" s="19" t="s">
        <v>101</v>
      </c>
      <c r="B92" s="20">
        <f>SUM(B94:B96)</f>
        <v>79.23</v>
      </c>
      <c r="C92" s="25"/>
      <c r="D92" s="25">
        <f>SUM(D94:D96)</f>
        <v>2234.28</v>
      </c>
      <c r="E92" s="25">
        <f>SUM(E94:E96)</f>
        <v>4211.4</v>
      </c>
      <c r="F92" s="25">
        <f>SUM(F94:F96)</f>
        <v>3987.37</v>
      </c>
      <c r="G92" s="25">
        <f>SUM(G94:G96)</f>
        <v>224.03</v>
      </c>
    </row>
    <row r="93" s="1" customFormat="1" customHeight="1" spans="1:7">
      <c r="A93" s="24" t="s">
        <v>102</v>
      </c>
      <c r="B93" s="20">
        <f>SUM(B94:B95)</f>
        <v>13.28</v>
      </c>
      <c r="C93" s="25"/>
      <c r="D93" s="25">
        <f>SUM(D94:D95)</f>
        <v>374.49</v>
      </c>
      <c r="E93" s="25">
        <f>SUM(E94:E95)</f>
        <v>801.78</v>
      </c>
      <c r="F93" s="25">
        <f>SUM(F94:F95)</f>
        <v>759.12</v>
      </c>
      <c r="G93" s="25">
        <f>SUM(G94:G95)</f>
        <v>42.66</v>
      </c>
    </row>
    <row r="94" s="1" customFormat="1" ht="31" customHeight="1" spans="1:7">
      <c r="A94" s="26" t="s">
        <v>103</v>
      </c>
      <c r="B94" s="22">
        <v>5.11</v>
      </c>
      <c r="C94" s="26">
        <v>0.85</v>
      </c>
      <c r="D94" s="21">
        <f>ROUND(B94*94*0.3,2)</f>
        <v>144.1</v>
      </c>
      <c r="E94" s="21">
        <f>ROUND(B94*(C94-0.3)*94,2)</f>
        <v>264.19</v>
      </c>
      <c r="F94" s="21">
        <f>ROUND(B94*(C94-0.3)*89,2)</f>
        <v>250.13</v>
      </c>
      <c r="G94" s="21">
        <f>E94-F94</f>
        <v>14.06</v>
      </c>
    </row>
    <row r="95" s="1" customFormat="1" customHeight="1" spans="1:7">
      <c r="A95" s="21" t="s">
        <v>104</v>
      </c>
      <c r="B95" s="22">
        <v>8.17</v>
      </c>
      <c r="C95" s="26">
        <v>1</v>
      </c>
      <c r="D95" s="21">
        <f>ROUND(B95*94*0.3,2)</f>
        <v>230.39</v>
      </c>
      <c r="E95" s="21">
        <f>ROUND(B95*(C95-0.3)*94,2)</f>
        <v>537.59</v>
      </c>
      <c r="F95" s="21">
        <f>ROUND(B95*(C95-0.3)*89,2)</f>
        <v>508.99</v>
      </c>
      <c r="G95" s="21">
        <f>E95-F95</f>
        <v>28.6</v>
      </c>
    </row>
    <row r="96" s="1" customFormat="1" customHeight="1" spans="1:7">
      <c r="A96" s="21" t="s">
        <v>105</v>
      </c>
      <c r="B96" s="22">
        <v>65.95</v>
      </c>
      <c r="C96" s="21">
        <v>0.85</v>
      </c>
      <c r="D96" s="21">
        <f>ROUND(B96*94*0.3,2)</f>
        <v>1859.79</v>
      </c>
      <c r="E96" s="21">
        <f>ROUND(B96*(C96-0.3)*94,2)</f>
        <v>3409.62</v>
      </c>
      <c r="F96" s="21">
        <f>ROUND(B96*(C96-0.3)*89,2)</f>
        <v>3228.25</v>
      </c>
      <c r="G96" s="21">
        <f>E96-F96</f>
        <v>181.37</v>
      </c>
    </row>
    <row r="97" s="1" customFormat="1" customHeight="1" spans="1:7">
      <c r="A97" s="19" t="s">
        <v>106</v>
      </c>
      <c r="B97" s="20">
        <f>SUM(B98:B99)</f>
        <v>130.36</v>
      </c>
      <c r="C97" s="21"/>
      <c r="D97" s="21">
        <f>SUM(D98:D99)</f>
        <v>3676.16</v>
      </c>
      <c r="E97" s="21">
        <f>SUM(E98:E99)</f>
        <v>6739.62</v>
      </c>
      <c r="F97" s="21">
        <f>SUM(F98:F99)</f>
        <v>6381.12</v>
      </c>
      <c r="G97" s="21">
        <f>SUM(G98:G99)</f>
        <v>358.5</v>
      </c>
    </row>
    <row r="98" s="1" customFormat="1" customHeight="1" spans="1:7">
      <c r="A98" s="21" t="s">
        <v>107</v>
      </c>
      <c r="B98" s="22">
        <v>82.18</v>
      </c>
      <c r="C98" s="21">
        <v>0.85</v>
      </c>
      <c r="D98" s="21">
        <f t="shared" ref="D97:D111" si="10">ROUND(B98*94*0.3,2)</f>
        <v>2317.48</v>
      </c>
      <c r="E98" s="21">
        <f>ROUND(B98*(C98-0.3)*94,2)</f>
        <v>4248.71</v>
      </c>
      <c r="F98" s="21">
        <f>ROUND(B98*(C98-0.3)*89,2)</f>
        <v>4022.71</v>
      </c>
      <c r="G98" s="21">
        <f t="shared" ref="G97:G111" si="11">E98-F98</f>
        <v>226</v>
      </c>
    </row>
    <row r="99" s="1" customFormat="1" customHeight="1" spans="1:7">
      <c r="A99" s="21" t="s">
        <v>108</v>
      </c>
      <c r="B99" s="22">
        <v>48.18</v>
      </c>
      <c r="C99" s="21">
        <v>0.85</v>
      </c>
      <c r="D99" s="21">
        <f t="shared" si="10"/>
        <v>1358.68</v>
      </c>
      <c r="E99" s="21">
        <f>ROUND(B99*(C99-0.3)*94,2)</f>
        <v>2490.91</v>
      </c>
      <c r="F99" s="21">
        <f>ROUND(B99*(C99-0.3)*89,2)</f>
        <v>2358.41</v>
      </c>
      <c r="G99" s="21">
        <f t="shared" si="11"/>
        <v>132.5</v>
      </c>
    </row>
    <row r="100" s="1" customFormat="1" customHeight="1" spans="1:7">
      <c r="A100" s="19" t="s">
        <v>109</v>
      </c>
      <c r="B100" s="20">
        <f>SUM(B101:B102)</f>
        <v>174.79</v>
      </c>
      <c r="C100" s="21"/>
      <c r="D100" s="21">
        <f>SUM(D101:D102)</f>
        <v>4929.08</v>
      </c>
      <c r="E100" s="21">
        <f>SUM(E101:E102)</f>
        <v>9036.65</v>
      </c>
      <c r="F100" s="21">
        <f>SUM(F101:F102)</f>
        <v>8555.97</v>
      </c>
      <c r="G100" s="21">
        <f>SUM(G101:G102)</f>
        <v>480.68</v>
      </c>
    </row>
    <row r="101" s="1" customFormat="1" customHeight="1" spans="1:7">
      <c r="A101" s="21" t="s">
        <v>110</v>
      </c>
      <c r="B101" s="22">
        <v>112.94</v>
      </c>
      <c r="C101" s="21">
        <v>0.85</v>
      </c>
      <c r="D101" s="21">
        <f t="shared" si="10"/>
        <v>3184.91</v>
      </c>
      <c r="E101" s="21">
        <f>ROUND(B101*(C101-0.3)*94,2)</f>
        <v>5839</v>
      </c>
      <c r="F101" s="21">
        <f>ROUND(B101*(C101-0.3)*89,2)</f>
        <v>5528.41</v>
      </c>
      <c r="G101" s="21">
        <f t="shared" si="11"/>
        <v>310.59</v>
      </c>
    </row>
    <row r="102" s="1" customFormat="1" customHeight="1" spans="1:7">
      <c r="A102" s="21" t="s">
        <v>111</v>
      </c>
      <c r="B102" s="22">
        <v>61.85</v>
      </c>
      <c r="C102" s="21">
        <v>0.85</v>
      </c>
      <c r="D102" s="21">
        <f t="shared" si="10"/>
        <v>1744.17</v>
      </c>
      <c r="E102" s="21">
        <f>ROUND(B102*(C102-0.3)*94,2)</f>
        <v>3197.65</v>
      </c>
      <c r="F102" s="21">
        <f>ROUND(B102*(C102-0.3)*89,2)</f>
        <v>3027.56</v>
      </c>
      <c r="G102" s="21">
        <f t="shared" si="11"/>
        <v>170.09</v>
      </c>
    </row>
    <row r="103" s="1" customFormat="1" customHeight="1" spans="1:7">
      <c r="A103" s="19" t="s">
        <v>112</v>
      </c>
      <c r="B103" s="27">
        <v>1043.7</v>
      </c>
      <c r="C103" s="21">
        <v>0.3</v>
      </c>
      <c r="D103" s="21">
        <f t="shared" si="10"/>
        <v>29432.34</v>
      </c>
      <c r="E103" s="21">
        <f>ROUND(B103*(C103-0.3)*94,2)</f>
        <v>0</v>
      </c>
      <c r="F103" s="21">
        <f>ROUND(B103*(C103-0.3)*89,2)</f>
        <v>0</v>
      </c>
      <c r="G103" s="21">
        <f t="shared" si="11"/>
        <v>0</v>
      </c>
    </row>
    <row r="104" s="1" customFormat="1" customHeight="1" spans="1:7">
      <c r="A104" s="19" t="s">
        <v>113</v>
      </c>
      <c r="B104" s="23">
        <v>443.11</v>
      </c>
      <c r="C104" s="21">
        <v>0.3</v>
      </c>
      <c r="D104" s="21">
        <f t="shared" si="10"/>
        <v>12495.7</v>
      </c>
      <c r="E104" s="21">
        <f>ROUND(B104*(C104-0.3)*94,2)</f>
        <v>0</v>
      </c>
      <c r="F104" s="21">
        <f>ROUND(B104*(C104-0.3)*89,2)</f>
        <v>0</v>
      </c>
      <c r="G104" s="21">
        <f t="shared" si="11"/>
        <v>0</v>
      </c>
    </row>
    <row r="105" s="1" customFormat="1" customHeight="1" spans="1:7">
      <c r="A105" s="19" t="s">
        <v>114</v>
      </c>
      <c r="B105" s="20">
        <f>SUM(B107:B109)</f>
        <v>175.65</v>
      </c>
      <c r="C105" s="25"/>
      <c r="D105" s="25">
        <f>SUM(D107:D109)</f>
        <v>4953.33</v>
      </c>
      <c r="E105" s="25">
        <f>SUM(E107:E109)</f>
        <v>9081.11</v>
      </c>
      <c r="F105" s="25">
        <f>SUM(F107:F109)</f>
        <v>8598.07</v>
      </c>
      <c r="G105" s="25">
        <f>SUM(G107:G109)</f>
        <v>483.039999999999</v>
      </c>
    </row>
    <row r="106" s="1" customFormat="1" customHeight="1" spans="1:7">
      <c r="A106" s="24" t="s">
        <v>115</v>
      </c>
      <c r="B106" s="20">
        <f>B107</f>
        <v>15.89</v>
      </c>
      <c r="C106" s="25"/>
      <c r="D106" s="25">
        <f>D107</f>
        <v>448.1</v>
      </c>
      <c r="E106" s="25">
        <f>E107</f>
        <v>821.51</v>
      </c>
      <c r="F106" s="25">
        <f>F107</f>
        <v>777.82</v>
      </c>
      <c r="G106" s="25">
        <f>G107</f>
        <v>43.6899999999999</v>
      </c>
    </row>
    <row r="107" s="1" customFormat="1" customHeight="1" spans="1:7">
      <c r="A107" s="21" t="s">
        <v>116</v>
      </c>
      <c r="B107" s="22">
        <v>15.89</v>
      </c>
      <c r="C107" s="21">
        <v>0.85</v>
      </c>
      <c r="D107" s="21">
        <f>ROUND(B107*94*0.3,2)</f>
        <v>448.1</v>
      </c>
      <c r="E107" s="21">
        <f>ROUND(B107*(C107-0.3)*94,2)</f>
        <v>821.51</v>
      </c>
      <c r="F107" s="21">
        <f>ROUND(B107*(C107-0.3)*89,2)</f>
        <v>777.82</v>
      </c>
      <c r="G107" s="21">
        <f>E107-F107</f>
        <v>43.6899999999999</v>
      </c>
    </row>
    <row r="108" s="1" customFormat="1" customHeight="1" spans="1:7">
      <c r="A108" s="21" t="s">
        <v>117</v>
      </c>
      <c r="B108" s="22">
        <v>57.75</v>
      </c>
      <c r="C108" s="21">
        <v>0.85</v>
      </c>
      <c r="D108" s="21">
        <f>ROUND(B108*94*0.3,2)</f>
        <v>1628.55</v>
      </c>
      <c r="E108" s="21">
        <f>ROUND(B108*(C108-0.3)*94,2)</f>
        <v>2985.68</v>
      </c>
      <c r="F108" s="21">
        <f>ROUND(B108*(C108-0.3)*89,2)</f>
        <v>2826.86</v>
      </c>
      <c r="G108" s="21">
        <f>E108-F108</f>
        <v>158.82</v>
      </c>
    </row>
    <row r="109" s="1" customFormat="1" customHeight="1" spans="1:7">
      <c r="A109" s="21" t="s">
        <v>118</v>
      </c>
      <c r="B109" s="22">
        <v>102.01</v>
      </c>
      <c r="C109" s="21">
        <v>0.85</v>
      </c>
      <c r="D109" s="21">
        <f>ROUND(B109*94*0.3,2)</f>
        <v>2876.68</v>
      </c>
      <c r="E109" s="21">
        <f>ROUND(B109*(C109-0.3)*94,2)</f>
        <v>5273.92</v>
      </c>
      <c r="F109" s="21">
        <f>ROUND(B109*(C109-0.3)*89,2)</f>
        <v>4993.39</v>
      </c>
      <c r="G109" s="21">
        <f>E109-F109</f>
        <v>280.53</v>
      </c>
    </row>
    <row r="110" s="1" customFormat="1" customHeight="1" spans="1:7">
      <c r="A110" s="19" t="s">
        <v>119</v>
      </c>
      <c r="B110" s="20">
        <f>SUM(B111:B112)</f>
        <v>188</v>
      </c>
      <c r="C110" s="21"/>
      <c r="D110" s="21">
        <f>SUM(D111:D112)</f>
        <v>5301.6</v>
      </c>
      <c r="E110" s="21">
        <f>SUM(E111:E112)</f>
        <v>9719.6</v>
      </c>
      <c r="F110" s="21">
        <f>SUM(F111:F112)</f>
        <v>9202.6</v>
      </c>
      <c r="G110" s="21">
        <f>SUM(G111:G112)</f>
        <v>517</v>
      </c>
    </row>
    <row r="111" s="1" customFormat="1" customHeight="1" spans="1:7">
      <c r="A111" s="21" t="s">
        <v>120</v>
      </c>
      <c r="B111" s="22">
        <v>94.18</v>
      </c>
      <c r="C111" s="21">
        <v>0.85</v>
      </c>
      <c r="D111" s="21">
        <f>ROUND(B111*94*0.3,2)</f>
        <v>2655.88</v>
      </c>
      <c r="E111" s="21">
        <f>ROUND(B111*(C111-0.3)*94,2)</f>
        <v>4869.11</v>
      </c>
      <c r="F111" s="21">
        <f t="shared" ref="F110:F122" si="12">ROUND(B111*(C111-0.3)*89,2)</f>
        <v>4610.11</v>
      </c>
      <c r="G111" s="21">
        <f>E111-F111</f>
        <v>259</v>
      </c>
    </row>
    <row r="112" s="1" customFormat="1" customHeight="1" spans="1:59">
      <c r="A112" s="21" t="s">
        <v>121</v>
      </c>
      <c r="B112" s="22">
        <v>93.82</v>
      </c>
      <c r="C112" s="21">
        <v>0.85</v>
      </c>
      <c r="D112" s="21">
        <f>ROUND(B112*94*0.3,2)</f>
        <v>2645.72</v>
      </c>
      <c r="E112" s="21">
        <f>ROUND(B112*(C112-0.3)*94,2)</f>
        <v>4850.49</v>
      </c>
      <c r="F112" s="21">
        <f t="shared" si="12"/>
        <v>4592.49</v>
      </c>
      <c r="G112" s="21">
        <f>E112-F112</f>
        <v>258</v>
      </c>
      <c r="BG112" s="1">
        <v>10</v>
      </c>
    </row>
    <row r="113" s="1" customFormat="1" customHeight="1" spans="1:7">
      <c r="A113" s="19" t="s">
        <v>122</v>
      </c>
      <c r="B113" s="20">
        <f>SUM(B114:B115)</f>
        <v>64.73</v>
      </c>
      <c r="C113" s="21"/>
      <c r="D113" s="21">
        <f>SUM(D114:D115)</f>
        <v>1825.39</v>
      </c>
      <c r="E113" s="21">
        <f>SUM(E114:E115)</f>
        <v>3346.54</v>
      </c>
      <c r="F113" s="21">
        <f>SUM(F114:F115)</f>
        <v>3168.54</v>
      </c>
      <c r="G113" s="21">
        <f>SUM(G114:G115)</f>
        <v>178</v>
      </c>
    </row>
    <row r="114" s="1" customFormat="1" customHeight="1" spans="1:7">
      <c r="A114" s="21" t="s">
        <v>123</v>
      </c>
      <c r="B114" s="22">
        <v>41.04</v>
      </c>
      <c r="C114" s="21">
        <v>0.85</v>
      </c>
      <c r="D114" s="21">
        <f t="shared" ref="D113:D144" si="13">ROUND(B114*94*0.3,2)</f>
        <v>1157.33</v>
      </c>
      <c r="E114" s="21">
        <f>ROUND(B114*(C114-0.3)*94,2)</f>
        <v>2121.77</v>
      </c>
      <c r="F114" s="21">
        <f t="shared" si="12"/>
        <v>2008.91</v>
      </c>
      <c r="G114" s="21">
        <f t="shared" ref="G113:G144" si="14">E114-F114</f>
        <v>112.86</v>
      </c>
    </row>
    <row r="115" s="1" customFormat="1" customHeight="1" spans="1:7">
      <c r="A115" s="21" t="s">
        <v>124</v>
      </c>
      <c r="B115" s="22">
        <v>23.69</v>
      </c>
      <c r="C115" s="21">
        <v>0.85</v>
      </c>
      <c r="D115" s="21">
        <f t="shared" si="13"/>
        <v>668.06</v>
      </c>
      <c r="E115" s="21">
        <f>ROUND(B115*(C115-0.3)*94,2)</f>
        <v>1224.77</v>
      </c>
      <c r="F115" s="21">
        <f t="shared" si="12"/>
        <v>1159.63</v>
      </c>
      <c r="G115" s="21">
        <f t="shared" si="14"/>
        <v>65.1399999999999</v>
      </c>
    </row>
    <row r="116" s="1" customFormat="1" customHeight="1" spans="1:7">
      <c r="A116" s="28" t="s">
        <v>125</v>
      </c>
      <c r="B116" s="20">
        <v>4.5</v>
      </c>
      <c r="C116" s="21">
        <v>0.3</v>
      </c>
      <c r="D116" s="21">
        <f t="shared" si="13"/>
        <v>126.9</v>
      </c>
      <c r="E116" s="21">
        <f>ROUND(B116*(C116-0.3)*94,2)</f>
        <v>0</v>
      </c>
      <c r="F116" s="21">
        <f t="shared" si="12"/>
        <v>0</v>
      </c>
      <c r="G116" s="21">
        <f t="shared" si="14"/>
        <v>0</v>
      </c>
    </row>
    <row r="117" s="1" customFormat="1" customHeight="1" spans="1:7">
      <c r="A117" s="14" t="s">
        <v>126</v>
      </c>
      <c r="B117" s="20">
        <f>SUM(B118:B174)</f>
        <v>3528.05</v>
      </c>
      <c r="C117" s="21">
        <f>SUM(C119:C174)</f>
        <v>49.7</v>
      </c>
      <c r="D117" s="21">
        <f>SUM(D118:D174)</f>
        <v>99490.99</v>
      </c>
      <c r="E117" s="21">
        <f>SUM(E118:E174)</f>
        <v>192647.4</v>
      </c>
      <c r="F117" s="21">
        <f>SUM(F118:F174)</f>
        <v>182400.24</v>
      </c>
      <c r="G117" s="21">
        <f>SUM(G118:G174)</f>
        <v>10247.16</v>
      </c>
    </row>
    <row r="118" s="1" customFormat="1" customHeight="1" spans="1:7">
      <c r="A118" s="21" t="s">
        <v>127</v>
      </c>
      <c r="B118" s="22">
        <v>19.85</v>
      </c>
      <c r="C118" s="21">
        <v>0.85</v>
      </c>
      <c r="D118" s="21">
        <f t="shared" si="13"/>
        <v>559.77</v>
      </c>
      <c r="E118" s="21">
        <f t="shared" ref="E118:E174" si="15">ROUND(B118*(C118-0.3)*94,2)</f>
        <v>1026.25</v>
      </c>
      <c r="F118" s="21">
        <f t="shared" si="12"/>
        <v>971.66</v>
      </c>
      <c r="G118" s="21">
        <f t="shared" si="14"/>
        <v>54.59</v>
      </c>
    </row>
    <row r="119" s="4" customFormat="1" customHeight="1" spans="1:7">
      <c r="A119" s="18" t="s">
        <v>128</v>
      </c>
      <c r="B119" s="22">
        <v>18.57</v>
      </c>
      <c r="C119" s="21">
        <v>0.85</v>
      </c>
      <c r="D119" s="21">
        <f t="shared" si="13"/>
        <v>523.67</v>
      </c>
      <c r="E119" s="21">
        <f t="shared" si="15"/>
        <v>960.07</v>
      </c>
      <c r="F119" s="21">
        <f t="shared" si="12"/>
        <v>909</v>
      </c>
      <c r="G119" s="21">
        <f t="shared" si="14"/>
        <v>51.0700000000001</v>
      </c>
    </row>
    <row r="120" s="4" customFormat="1" customHeight="1" spans="1:7">
      <c r="A120" s="18" t="s">
        <v>129</v>
      </c>
      <c r="B120" s="22">
        <v>32.34</v>
      </c>
      <c r="C120" s="21">
        <v>0.85</v>
      </c>
      <c r="D120" s="21">
        <f t="shared" si="13"/>
        <v>911.99</v>
      </c>
      <c r="E120" s="21">
        <f t="shared" si="15"/>
        <v>1671.98</v>
      </c>
      <c r="F120" s="21">
        <f t="shared" si="12"/>
        <v>1583.04</v>
      </c>
      <c r="G120" s="21">
        <f t="shared" si="14"/>
        <v>88.9400000000001</v>
      </c>
    </row>
    <row r="121" s="4" customFormat="1" customHeight="1" spans="1:7">
      <c r="A121" s="18" t="s">
        <v>130</v>
      </c>
      <c r="B121" s="22">
        <v>18.86</v>
      </c>
      <c r="C121" s="21">
        <v>1</v>
      </c>
      <c r="D121" s="21">
        <f t="shared" si="13"/>
        <v>531.85</v>
      </c>
      <c r="E121" s="21">
        <f t="shared" si="15"/>
        <v>1240.99</v>
      </c>
      <c r="F121" s="21">
        <f t="shared" si="12"/>
        <v>1174.98</v>
      </c>
      <c r="G121" s="21">
        <f t="shared" si="14"/>
        <v>66.01</v>
      </c>
    </row>
    <row r="122" s="4" customFormat="1" customHeight="1" spans="1:7">
      <c r="A122" s="21" t="s">
        <v>131</v>
      </c>
      <c r="B122" s="22">
        <v>19.56</v>
      </c>
      <c r="C122" s="21">
        <v>0.85</v>
      </c>
      <c r="D122" s="21">
        <f t="shared" si="13"/>
        <v>551.59</v>
      </c>
      <c r="E122" s="21">
        <f t="shared" si="15"/>
        <v>1011.25</v>
      </c>
      <c r="F122" s="21">
        <f t="shared" si="12"/>
        <v>957.46</v>
      </c>
      <c r="G122" s="21">
        <f t="shared" si="14"/>
        <v>53.79</v>
      </c>
    </row>
    <row r="123" s="4" customFormat="1" customHeight="1" spans="1:7">
      <c r="A123" s="21" t="s">
        <v>132</v>
      </c>
      <c r="B123" s="22">
        <v>38.05</v>
      </c>
      <c r="C123" s="21">
        <v>0.85</v>
      </c>
      <c r="D123" s="21">
        <f t="shared" si="13"/>
        <v>1073.01</v>
      </c>
      <c r="E123" s="21">
        <f t="shared" si="15"/>
        <v>1967.19</v>
      </c>
      <c r="F123" s="21">
        <f t="shared" ref="F123:F154" si="16">ROUND(B123*(C123-0.3)*89,2)</f>
        <v>1862.55</v>
      </c>
      <c r="G123" s="21">
        <f t="shared" si="14"/>
        <v>104.64</v>
      </c>
    </row>
    <row r="124" s="4" customFormat="1" customHeight="1" spans="1:7">
      <c r="A124" s="18" t="s">
        <v>133</v>
      </c>
      <c r="B124" s="22">
        <v>35.24</v>
      </c>
      <c r="C124" s="21">
        <v>1</v>
      </c>
      <c r="D124" s="21">
        <f t="shared" si="13"/>
        <v>993.77</v>
      </c>
      <c r="E124" s="21">
        <f t="shared" si="15"/>
        <v>2318.79</v>
      </c>
      <c r="F124" s="21">
        <f t="shared" si="16"/>
        <v>2195.45</v>
      </c>
      <c r="G124" s="21">
        <f t="shared" si="14"/>
        <v>123.34</v>
      </c>
    </row>
    <row r="125" s="4" customFormat="1" customHeight="1" spans="1:7">
      <c r="A125" s="18" t="s">
        <v>134</v>
      </c>
      <c r="B125" s="22">
        <v>6.42</v>
      </c>
      <c r="C125" s="21">
        <v>0.85</v>
      </c>
      <c r="D125" s="21">
        <f t="shared" si="13"/>
        <v>181.04</v>
      </c>
      <c r="E125" s="21">
        <f t="shared" si="15"/>
        <v>331.91</v>
      </c>
      <c r="F125" s="21">
        <f t="shared" si="16"/>
        <v>314.26</v>
      </c>
      <c r="G125" s="21">
        <f t="shared" si="14"/>
        <v>17.65</v>
      </c>
    </row>
    <row r="126" s="4" customFormat="1" customHeight="1" spans="1:7">
      <c r="A126" s="21" t="s">
        <v>135</v>
      </c>
      <c r="B126" s="22">
        <v>89.8</v>
      </c>
      <c r="C126" s="21">
        <v>0.65</v>
      </c>
      <c r="D126" s="21">
        <f t="shared" si="13"/>
        <v>2532.36</v>
      </c>
      <c r="E126" s="21">
        <f t="shared" si="15"/>
        <v>2954.42</v>
      </c>
      <c r="F126" s="21">
        <f t="shared" si="16"/>
        <v>2797.27</v>
      </c>
      <c r="G126" s="21">
        <f t="shared" si="14"/>
        <v>157.15</v>
      </c>
    </row>
    <row r="127" s="4" customFormat="1" customHeight="1" spans="1:7">
      <c r="A127" s="21" t="s">
        <v>136</v>
      </c>
      <c r="B127" s="22">
        <v>74.5</v>
      </c>
      <c r="C127" s="21">
        <v>0.65</v>
      </c>
      <c r="D127" s="21">
        <f t="shared" si="13"/>
        <v>2100.9</v>
      </c>
      <c r="E127" s="21">
        <f t="shared" si="15"/>
        <v>2451.05</v>
      </c>
      <c r="F127" s="21">
        <f t="shared" si="16"/>
        <v>2320.68</v>
      </c>
      <c r="G127" s="21">
        <f t="shared" si="14"/>
        <v>130.37</v>
      </c>
    </row>
    <row r="128" s="4" customFormat="1" customHeight="1" spans="1:7">
      <c r="A128" s="21" t="s">
        <v>137</v>
      </c>
      <c r="B128" s="22">
        <v>54.07</v>
      </c>
      <c r="C128" s="21">
        <v>0.65</v>
      </c>
      <c r="D128" s="21">
        <f t="shared" si="13"/>
        <v>1524.77</v>
      </c>
      <c r="E128" s="21">
        <f t="shared" si="15"/>
        <v>1778.9</v>
      </c>
      <c r="F128" s="21">
        <f t="shared" si="16"/>
        <v>1684.28</v>
      </c>
      <c r="G128" s="21">
        <f t="shared" si="14"/>
        <v>94.6200000000001</v>
      </c>
    </row>
    <row r="129" s="4" customFormat="1" customHeight="1" spans="1:7">
      <c r="A129" s="21" t="s">
        <v>138</v>
      </c>
      <c r="B129" s="22">
        <v>48.16</v>
      </c>
      <c r="C129" s="21">
        <v>0.65</v>
      </c>
      <c r="D129" s="21">
        <f t="shared" si="13"/>
        <v>1358.11</v>
      </c>
      <c r="E129" s="21">
        <f t="shared" si="15"/>
        <v>1584.46</v>
      </c>
      <c r="F129" s="21">
        <f t="shared" si="16"/>
        <v>1500.18</v>
      </c>
      <c r="G129" s="21">
        <f t="shared" si="14"/>
        <v>84.28</v>
      </c>
    </row>
    <row r="130" s="4" customFormat="1" customHeight="1" spans="1:7">
      <c r="A130" s="21" t="s">
        <v>139</v>
      </c>
      <c r="B130" s="22">
        <v>82.85</v>
      </c>
      <c r="C130" s="21">
        <v>0.85</v>
      </c>
      <c r="D130" s="21">
        <f t="shared" si="13"/>
        <v>2336.37</v>
      </c>
      <c r="E130" s="21">
        <f t="shared" si="15"/>
        <v>4283.35</v>
      </c>
      <c r="F130" s="21">
        <f t="shared" si="16"/>
        <v>4055.51</v>
      </c>
      <c r="G130" s="21">
        <f t="shared" si="14"/>
        <v>227.84</v>
      </c>
    </row>
    <row r="131" s="4" customFormat="1" customHeight="1" spans="1:7">
      <c r="A131" s="18" t="s">
        <v>140</v>
      </c>
      <c r="B131" s="22">
        <v>63.6</v>
      </c>
      <c r="C131" s="21">
        <v>0.85</v>
      </c>
      <c r="D131" s="21">
        <f t="shared" si="13"/>
        <v>1793.52</v>
      </c>
      <c r="E131" s="21">
        <f t="shared" si="15"/>
        <v>3288.12</v>
      </c>
      <c r="F131" s="21">
        <f t="shared" si="16"/>
        <v>3113.22</v>
      </c>
      <c r="G131" s="21">
        <f t="shared" si="14"/>
        <v>174.9</v>
      </c>
    </row>
    <row r="132" s="4" customFormat="1" customHeight="1" spans="1:7">
      <c r="A132" s="18" t="s">
        <v>141</v>
      </c>
      <c r="B132" s="22">
        <v>136.71</v>
      </c>
      <c r="C132" s="21">
        <v>0.85</v>
      </c>
      <c r="D132" s="21">
        <f t="shared" si="13"/>
        <v>3855.22</v>
      </c>
      <c r="E132" s="21">
        <f t="shared" si="15"/>
        <v>7067.91</v>
      </c>
      <c r="F132" s="21">
        <f t="shared" si="16"/>
        <v>6691.95</v>
      </c>
      <c r="G132" s="21">
        <f t="shared" si="14"/>
        <v>375.96</v>
      </c>
    </row>
    <row r="133" s="4" customFormat="1" customHeight="1" spans="1:7">
      <c r="A133" s="18" t="s">
        <v>142</v>
      </c>
      <c r="B133" s="22">
        <v>132.48</v>
      </c>
      <c r="C133" s="21">
        <v>0.85</v>
      </c>
      <c r="D133" s="21">
        <f t="shared" si="13"/>
        <v>3735.94</v>
      </c>
      <c r="E133" s="21">
        <f t="shared" si="15"/>
        <v>6849.22</v>
      </c>
      <c r="F133" s="21">
        <f t="shared" si="16"/>
        <v>6484.9</v>
      </c>
      <c r="G133" s="21">
        <f t="shared" si="14"/>
        <v>364.320000000001</v>
      </c>
    </row>
    <row r="134" s="4" customFormat="1" customHeight="1" spans="1:7">
      <c r="A134" s="21" t="s">
        <v>143</v>
      </c>
      <c r="B134" s="22">
        <v>91.07</v>
      </c>
      <c r="C134" s="21">
        <v>0.85</v>
      </c>
      <c r="D134" s="21">
        <f t="shared" si="13"/>
        <v>2568.17</v>
      </c>
      <c r="E134" s="21">
        <f t="shared" si="15"/>
        <v>4708.32</v>
      </c>
      <c r="F134" s="21">
        <f t="shared" si="16"/>
        <v>4457.88</v>
      </c>
      <c r="G134" s="21">
        <f t="shared" si="14"/>
        <v>250.44</v>
      </c>
    </row>
    <row r="135" s="4" customFormat="1" customHeight="1" spans="1:7">
      <c r="A135" s="21" t="s">
        <v>144</v>
      </c>
      <c r="B135" s="22">
        <v>103.02</v>
      </c>
      <c r="C135" s="21">
        <v>0.85</v>
      </c>
      <c r="D135" s="21">
        <f t="shared" si="13"/>
        <v>2905.16</v>
      </c>
      <c r="E135" s="21">
        <f t="shared" si="15"/>
        <v>5326.13</v>
      </c>
      <c r="F135" s="21">
        <f t="shared" si="16"/>
        <v>5042.83</v>
      </c>
      <c r="G135" s="21">
        <f t="shared" si="14"/>
        <v>283.3</v>
      </c>
    </row>
    <row r="136" s="4" customFormat="1" customHeight="1" spans="1:7">
      <c r="A136" s="18" t="s">
        <v>145</v>
      </c>
      <c r="B136" s="22">
        <v>132.61</v>
      </c>
      <c r="C136" s="21">
        <v>0.85</v>
      </c>
      <c r="D136" s="21">
        <f t="shared" si="13"/>
        <v>3739.6</v>
      </c>
      <c r="E136" s="21">
        <f t="shared" si="15"/>
        <v>6855.94</v>
      </c>
      <c r="F136" s="21">
        <f t="shared" si="16"/>
        <v>6491.26</v>
      </c>
      <c r="G136" s="21">
        <f t="shared" si="14"/>
        <v>364.679999999999</v>
      </c>
    </row>
    <row r="137" s="4" customFormat="1" customHeight="1" spans="1:7">
      <c r="A137" s="18" t="s">
        <v>146</v>
      </c>
      <c r="B137" s="22">
        <v>130.65</v>
      </c>
      <c r="C137" s="21">
        <v>0.85</v>
      </c>
      <c r="D137" s="21">
        <f t="shared" si="13"/>
        <v>3684.33</v>
      </c>
      <c r="E137" s="21">
        <f t="shared" si="15"/>
        <v>6754.61</v>
      </c>
      <c r="F137" s="21">
        <f t="shared" si="16"/>
        <v>6395.32</v>
      </c>
      <c r="G137" s="21">
        <f t="shared" si="14"/>
        <v>359.29</v>
      </c>
    </row>
    <row r="138" s="4" customFormat="1" customHeight="1" spans="1:7">
      <c r="A138" s="18" t="s">
        <v>147</v>
      </c>
      <c r="B138" s="22">
        <v>39.98</v>
      </c>
      <c r="C138" s="21">
        <v>0.85</v>
      </c>
      <c r="D138" s="21">
        <f t="shared" si="13"/>
        <v>1127.44</v>
      </c>
      <c r="E138" s="21">
        <f t="shared" si="15"/>
        <v>2066.97</v>
      </c>
      <c r="F138" s="21">
        <f t="shared" si="16"/>
        <v>1957.02</v>
      </c>
      <c r="G138" s="21">
        <f t="shared" si="14"/>
        <v>109.95</v>
      </c>
    </row>
    <row r="139" s="4" customFormat="1" customHeight="1" spans="1:7">
      <c r="A139" s="18" t="s">
        <v>148</v>
      </c>
      <c r="B139" s="22">
        <v>79.67</v>
      </c>
      <c r="C139" s="21">
        <v>0.85</v>
      </c>
      <c r="D139" s="21">
        <f t="shared" si="13"/>
        <v>2246.69</v>
      </c>
      <c r="E139" s="21">
        <f t="shared" si="15"/>
        <v>4118.94</v>
      </c>
      <c r="F139" s="21">
        <f t="shared" si="16"/>
        <v>3899.85</v>
      </c>
      <c r="G139" s="21">
        <f t="shared" si="14"/>
        <v>219.09</v>
      </c>
    </row>
    <row r="140" s="4" customFormat="1" customHeight="1" spans="1:7">
      <c r="A140" s="18" t="s">
        <v>149</v>
      </c>
      <c r="B140" s="22">
        <v>38.01</v>
      </c>
      <c r="C140" s="21">
        <v>0.85</v>
      </c>
      <c r="D140" s="21">
        <f t="shared" si="13"/>
        <v>1071.88</v>
      </c>
      <c r="E140" s="21">
        <f t="shared" si="15"/>
        <v>1965.12</v>
      </c>
      <c r="F140" s="21">
        <f t="shared" si="16"/>
        <v>1860.59</v>
      </c>
      <c r="G140" s="21">
        <f t="shared" si="14"/>
        <v>104.53</v>
      </c>
    </row>
    <row r="141" s="4" customFormat="1" customHeight="1" spans="1:7">
      <c r="A141" s="18" t="s">
        <v>150</v>
      </c>
      <c r="B141" s="22">
        <v>33.77</v>
      </c>
      <c r="C141" s="21">
        <v>0.85</v>
      </c>
      <c r="D141" s="21">
        <f t="shared" si="13"/>
        <v>952.31</v>
      </c>
      <c r="E141" s="21">
        <f t="shared" si="15"/>
        <v>1745.91</v>
      </c>
      <c r="F141" s="21">
        <f t="shared" si="16"/>
        <v>1653.04</v>
      </c>
      <c r="G141" s="21">
        <f t="shared" si="14"/>
        <v>92.8700000000001</v>
      </c>
    </row>
    <row r="142" s="4" customFormat="1" customHeight="1" spans="1:7">
      <c r="A142" s="21" t="s">
        <v>151</v>
      </c>
      <c r="B142" s="22">
        <v>52.91</v>
      </c>
      <c r="C142" s="21">
        <v>0.65</v>
      </c>
      <c r="D142" s="21">
        <f t="shared" si="13"/>
        <v>1492.06</v>
      </c>
      <c r="E142" s="21">
        <f t="shared" si="15"/>
        <v>1740.74</v>
      </c>
      <c r="F142" s="21">
        <f t="shared" si="16"/>
        <v>1648.15</v>
      </c>
      <c r="G142" s="21">
        <f t="shared" si="14"/>
        <v>92.5899999999999</v>
      </c>
    </row>
    <row r="143" s="4" customFormat="1" customHeight="1" spans="1:7">
      <c r="A143" s="18" t="s">
        <v>152</v>
      </c>
      <c r="B143" s="22">
        <v>120.89</v>
      </c>
      <c r="C143" s="21">
        <v>0.65</v>
      </c>
      <c r="D143" s="21">
        <f t="shared" si="13"/>
        <v>3409.1</v>
      </c>
      <c r="E143" s="21">
        <f t="shared" si="15"/>
        <v>3977.28</v>
      </c>
      <c r="F143" s="21">
        <f t="shared" si="16"/>
        <v>3765.72</v>
      </c>
      <c r="G143" s="21">
        <f t="shared" si="14"/>
        <v>211.56</v>
      </c>
    </row>
    <row r="144" s="4" customFormat="1" customHeight="1" spans="1:7">
      <c r="A144" s="21" t="s">
        <v>153</v>
      </c>
      <c r="B144" s="22">
        <v>101.69</v>
      </c>
      <c r="C144" s="21">
        <v>1</v>
      </c>
      <c r="D144" s="21">
        <f t="shared" si="13"/>
        <v>2867.66</v>
      </c>
      <c r="E144" s="21">
        <f t="shared" si="15"/>
        <v>6691.2</v>
      </c>
      <c r="F144" s="21">
        <f t="shared" si="16"/>
        <v>6335.29</v>
      </c>
      <c r="G144" s="21">
        <f t="shared" si="14"/>
        <v>355.91</v>
      </c>
    </row>
    <row r="145" s="4" customFormat="1" customHeight="1" spans="1:7">
      <c r="A145" s="21" t="s">
        <v>154</v>
      </c>
      <c r="B145" s="22">
        <v>31.86</v>
      </c>
      <c r="C145" s="21">
        <v>0.85</v>
      </c>
      <c r="D145" s="21">
        <f t="shared" ref="D145:D174" si="17">ROUND(B145*94*0.3,2)</f>
        <v>898.45</v>
      </c>
      <c r="E145" s="21">
        <f t="shared" si="15"/>
        <v>1647.16</v>
      </c>
      <c r="F145" s="21">
        <f t="shared" si="16"/>
        <v>1559.55</v>
      </c>
      <c r="G145" s="21">
        <f t="shared" ref="G145:G174" si="18">E145-F145</f>
        <v>87.6100000000001</v>
      </c>
    </row>
    <row r="146" s="4" customFormat="1" customHeight="1" spans="1:7">
      <c r="A146" s="18" t="s">
        <v>155</v>
      </c>
      <c r="B146" s="22">
        <v>32.3</v>
      </c>
      <c r="C146" s="21">
        <v>1</v>
      </c>
      <c r="D146" s="21">
        <f t="shared" si="17"/>
        <v>910.86</v>
      </c>
      <c r="E146" s="21">
        <f t="shared" si="15"/>
        <v>2125.34</v>
      </c>
      <c r="F146" s="21">
        <f t="shared" si="16"/>
        <v>2012.29</v>
      </c>
      <c r="G146" s="21">
        <f t="shared" si="18"/>
        <v>113.05</v>
      </c>
    </row>
    <row r="147" s="4" customFormat="1" customHeight="1" spans="1:7">
      <c r="A147" s="18" t="s">
        <v>156</v>
      </c>
      <c r="B147" s="22">
        <v>48</v>
      </c>
      <c r="C147" s="21">
        <v>1</v>
      </c>
      <c r="D147" s="21">
        <f t="shared" si="17"/>
        <v>1353.6</v>
      </c>
      <c r="E147" s="21">
        <f t="shared" si="15"/>
        <v>3158.4</v>
      </c>
      <c r="F147" s="21">
        <f t="shared" si="16"/>
        <v>2990.4</v>
      </c>
      <c r="G147" s="21">
        <f t="shared" si="18"/>
        <v>168</v>
      </c>
    </row>
    <row r="148" s="4" customFormat="1" customHeight="1" spans="1:7">
      <c r="A148" s="18" t="s">
        <v>157</v>
      </c>
      <c r="B148" s="22">
        <v>92.44</v>
      </c>
      <c r="C148" s="21">
        <v>1</v>
      </c>
      <c r="D148" s="21">
        <f t="shared" si="17"/>
        <v>2606.81</v>
      </c>
      <c r="E148" s="21">
        <f t="shared" si="15"/>
        <v>6082.55</v>
      </c>
      <c r="F148" s="21">
        <f t="shared" si="16"/>
        <v>5759.01</v>
      </c>
      <c r="G148" s="21">
        <f t="shared" si="18"/>
        <v>323.54</v>
      </c>
    </row>
    <row r="149" s="4" customFormat="1" customHeight="1" spans="1:7">
      <c r="A149" s="21" t="s">
        <v>158</v>
      </c>
      <c r="B149" s="22">
        <v>18.66</v>
      </c>
      <c r="C149" s="21">
        <v>1</v>
      </c>
      <c r="D149" s="21">
        <f t="shared" si="17"/>
        <v>526.21</v>
      </c>
      <c r="E149" s="21">
        <f t="shared" si="15"/>
        <v>1227.83</v>
      </c>
      <c r="F149" s="21">
        <f t="shared" si="16"/>
        <v>1162.52</v>
      </c>
      <c r="G149" s="21">
        <f t="shared" si="18"/>
        <v>65.3099999999999</v>
      </c>
    </row>
    <row r="150" s="4" customFormat="1" customHeight="1" spans="1:7">
      <c r="A150" s="21" t="s">
        <v>159</v>
      </c>
      <c r="B150" s="22">
        <v>18.07</v>
      </c>
      <c r="C150" s="21">
        <v>1</v>
      </c>
      <c r="D150" s="21">
        <f t="shared" si="17"/>
        <v>509.57</v>
      </c>
      <c r="E150" s="21">
        <f t="shared" si="15"/>
        <v>1189.01</v>
      </c>
      <c r="F150" s="21">
        <f t="shared" si="16"/>
        <v>1125.76</v>
      </c>
      <c r="G150" s="21">
        <f t="shared" si="18"/>
        <v>63.25</v>
      </c>
    </row>
    <row r="151" s="4" customFormat="1" customHeight="1" spans="1:7">
      <c r="A151" s="18" t="s">
        <v>160</v>
      </c>
      <c r="B151" s="22">
        <v>77.03</v>
      </c>
      <c r="C151" s="21">
        <v>1</v>
      </c>
      <c r="D151" s="21">
        <f t="shared" si="17"/>
        <v>2172.25</v>
      </c>
      <c r="E151" s="21">
        <f t="shared" si="15"/>
        <v>5068.57</v>
      </c>
      <c r="F151" s="21">
        <f t="shared" si="16"/>
        <v>4798.97</v>
      </c>
      <c r="G151" s="21">
        <f t="shared" si="18"/>
        <v>269.599999999999</v>
      </c>
    </row>
    <row r="152" s="4" customFormat="1" customHeight="1" spans="1:7">
      <c r="A152" s="18" t="s">
        <v>161</v>
      </c>
      <c r="B152" s="22">
        <v>74.18</v>
      </c>
      <c r="C152" s="21">
        <v>1</v>
      </c>
      <c r="D152" s="21">
        <f t="shared" si="17"/>
        <v>2091.88</v>
      </c>
      <c r="E152" s="21">
        <f t="shared" si="15"/>
        <v>4881.04</v>
      </c>
      <c r="F152" s="21">
        <f t="shared" si="16"/>
        <v>4621.41</v>
      </c>
      <c r="G152" s="21">
        <f t="shared" si="18"/>
        <v>259.63</v>
      </c>
    </row>
    <row r="153" s="4" customFormat="1" customHeight="1" spans="1:7">
      <c r="A153" s="18" t="s">
        <v>162</v>
      </c>
      <c r="B153" s="22">
        <v>24.89</v>
      </c>
      <c r="C153" s="21">
        <v>1</v>
      </c>
      <c r="D153" s="21">
        <f t="shared" si="17"/>
        <v>701.9</v>
      </c>
      <c r="E153" s="21">
        <f t="shared" si="15"/>
        <v>1637.76</v>
      </c>
      <c r="F153" s="21">
        <f t="shared" si="16"/>
        <v>1550.65</v>
      </c>
      <c r="G153" s="21">
        <f t="shared" si="18"/>
        <v>87.1099999999999</v>
      </c>
    </row>
    <row r="154" s="4" customFormat="1" customHeight="1" spans="1:7">
      <c r="A154" s="18" t="s">
        <v>163</v>
      </c>
      <c r="B154" s="22">
        <v>122.46</v>
      </c>
      <c r="C154" s="21">
        <v>1</v>
      </c>
      <c r="D154" s="21">
        <f t="shared" si="17"/>
        <v>3453.37</v>
      </c>
      <c r="E154" s="21">
        <f t="shared" si="15"/>
        <v>8057.87</v>
      </c>
      <c r="F154" s="21">
        <f t="shared" si="16"/>
        <v>7629.26</v>
      </c>
      <c r="G154" s="21">
        <f t="shared" si="18"/>
        <v>428.61</v>
      </c>
    </row>
    <row r="155" s="4" customFormat="1" customHeight="1" spans="1:7">
      <c r="A155" s="18" t="s">
        <v>164</v>
      </c>
      <c r="B155" s="22">
        <v>46.67</v>
      </c>
      <c r="C155" s="21">
        <v>1</v>
      </c>
      <c r="D155" s="21">
        <f t="shared" si="17"/>
        <v>1316.09</v>
      </c>
      <c r="E155" s="21">
        <f t="shared" si="15"/>
        <v>3070.89</v>
      </c>
      <c r="F155" s="21">
        <f t="shared" ref="F155:F174" si="19">ROUND(B155*(C155-0.3)*89,2)</f>
        <v>2907.54</v>
      </c>
      <c r="G155" s="21">
        <f t="shared" si="18"/>
        <v>163.35</v>
      </c>
    </row>
    <row r="156" s="4" customFormat="1" customHeight="1" spans="1:7">
      <c r="A156" s="18" t="s">
        <v>165</v>
      </c>
      <c r="B156" s="22">
        <v>59.25</v>
      </c>
      <c r="C156" s="21">
        <v>1</v>
      </c>
      <c r="D156" s="21">
        <f t="shared" si="17"/>
        <v>1670.85</v>
      </c>
      <c r="E156" s="21">
        <f t="shared" si="15"/>
        <v>3898.65</v>
      </c>
      <c r="F156" s="21">
        <f t="shared" si="19"/>
        <v>3691.28</v>
      </c>
      <c r="G156" s="21">
        <f t="shared" si="18"/>
        <v>207.37</v>
      </c>
    </row>
    <row r="157" s="4" customFormat="1" customHeight="1" spans="1:7">
      <c r="A157" s="18" t="s">
        <v>166</v>
      </c>
      <c r="B157" s="22">
        <v>28.42</v>
      </c>
      <c r="C157" s="21">
        <v>1</v>
      </c>
      <c r="D157" s="21">
        <f t="shared" si="17"/>
        <v>801.44</v>
      </c>
      <c r="E157" s="21">
        <f t="shared" si="15"/>
        <v>1870.04</v>
      </c>
      <c r="F157" s="21">
        <f t="shared" si="19"/>
        <v>1770.57</v>
      </c>
      <c r="G157" s="21">
        <f t="shared" si="18"/>
        <v>99.47</v>
      </c>
    </row>
    <row r="158" s="4" customFormat="1" customHeight="1" spans="1:7">
      <c r="A158" s="21" t="s">
        <v>167</v>
      </c>
      <c r="B158" s="22">
        <v>35.28</v>
      </c>
      <c r="C158" s="21">
        <v>1</v>
      </c>
      <c r="D158" s="21">
        <f t="shared" si="17"/>
        <v>994.9</v>
      </c>
      <c r="E158" s="21">
        <f t="shared" si="15"/>
        <v>2321.42</v>
      </c>
      <c r="F158" s="21">
        <f t="shared" si="19"/>
        <v>2197.94</v>
      </c>
      <c r="G158" s="21">
        <f t="shared" si="18"/>
        <v>123.48</v>
      </c>
    </row>
    <row r="159" s="4" customFormat="1" customHeight="1" spans="1:7">
      <c r="A159" s="21" t="s">
        <v>168</v>
      </c>
      <c r="B159" s="22">
        <v>35.32</v>
      </c>
      <c r="C159" s="21">
        <v>0.85</v>
      </c>
      <c r="D159" s="21">
        <f t="shared" si="17"/>
        <v>996.02</v>
      </c>
      <c r="E159" s="21">
        <f t="shared" si="15"/>
        <v>1826.04</v>
      </c>
      <c r="F159" s="21">
        <f t="shared" si="19"/>
        <v>1728.91</v>
      </c>
      <c r="G159" s="21">
        <f t="shared" si="18"/>
        <v>97.1299999999999</v>
      </c>
    </row>
    <row r="160" s="4" customFormat="1" customHeight="1" spans="1:7">
      <c r="A160" s="21" t="s">
        <v>169</v>
      </c>
      <c r="B160" s="22">
        <v>43.69</v>
      </c>
      <c r="C160" s="21">
        <v>0.85</v>
      </c>
      <c r="D160" s="21">
        <f t="shared" si="17"/>
        <v>1232.06</v>
      </c>
      <c r="E160" s="21">
        <f t="shared" si="15"/>
        <v>2258.77</v>
      </c>
      <c r="F160" s="21">
        <f t="shared" si="19"/>
        <v>2138.63</v>
      </c>
      <c r="G160" s="21">
        <f t="shared" si="18"/>
        <v>120.14</v>
      </c>
    </row>
    <row r="161" s="4" customFormat="1" customHeight="1" spans="1:7">
      <c r="A161" s="18" t="s">
        <v>170</v>
      </c>
      <c r="B161" s="22">
        <v>88.18</v>
      </c>
      <c r="C161" s="21">
        <v>0.85</v>
      </c>
      <c r="D161" s="21">
        <f t="shared" si="17"/>
        <v>2486.68</v>
      </c>
      <c r="E161" s="21">
        <f t="shared" si="15"/>
        <v>4558.91</v>
      </c>
      <c r="F161" s="21">
        <f t="shared" si="19"/>
        <v>4316.41</v>
      </c>
      <c r="G161" s="21">
        <f t="shared" si="18"/>
        <v>242.5</v>
      </c>
    </row>
    <row r="162" s="4" customFormat="1" customHeight="1" spans="1:7">
      <c r="A162" s="21" t="s">
        <v>171</v>
      </c>
      <c r="B162" s="22">
        <v>31.66</v>
      </c>
      <c r="C162" s="21">
        <v>0.85</v>
      </c>
      <c r="D162" s="21">
        <f t="shared" si="17"/>
        <v>892.81</v>
      </c>
      <c r="E162" s="21">
        <f t="shared" si="15"/>
        <v>1636.82</v>
      </c>
      <c r="F162" s="21">
        <f t="shared" si="19"/>
        <v>1549.76</v>
      </c>
      <c r="G162" s="21">
        <f t="shared" si="18"/>
        <v>87.0599999999999</v>
      </c>
    </row>
    <row r="163" s="4" customFormat="1" customHeight="1" spans="1:7">
      <c r="A163" s="21" t="s">
        <v>172</v>
      </c>
      <c r="B163" s="22">
        <v>36.8</v>
      </c>
      <c r="C163" s="21">
        <v>0.85</v>
      </c>
      <c r="D163" s="21">
        <f t="shared" si="17"/>
        <v>1037.76</v>
      </c>
      <c r="E163" s="21">
        <f t="shared" si="15"/>
        <v>1902.56</v>
      </c>
      <c r="F163" s="21">
        <f t="shared" si="19"/>
        <v>1801.36</v>
      </c>
      <c r="G163" s="21">
        <f t="shared" si="18"/>
        <v>101.2</v>
      </c>
    </row>
    <row r="164" s="4" customFormat="1" customHeight="1" spans="1:7">
      <c r="A164" s="18" t="s">
        <v>173</v>
      </c>
      <c r="B164" s="22">
        <v>9.55</v>
      </c>
      <c r="C164" s="21">
        <v>1</v>
      </c>
      <c r="D164" s="21">
        <f t="shared" si="17"/>
        <v>269.31</v>
      </c>
      <c r="E164" s="21">
        <f t="shared" si="15"/>
        <v>628.39</v>
      </c>
      <c r="F164" s="21">
        <f t="shared" si="19"/>
        <v>594.97</v>
      </c>
      <c r="G164" s="21">
        <f t="shared" si="18"/>
        <v>33.42</v>
      </c>
    </row>
    <row r="165" s="4" customFormat="1" customHeight="1" spans="1:7">
      <c r="A165" s="18" t="s">
        <v>174</v>
      </c>
      <c r="B165" s="22">
        <v>13.55</v>
      </c>
      <c r="C165" s="21">
        <v>1</v>
      </c>
      <c r="D165" s="21">
        <f t="shared" si="17"/>
        <v>382.11</v>
      </c>
      <c r="E165" s="21">
        <f t="shared" si="15"/>
        <v>891.59</v>
      </c>
      <c r="F165" s="21">
        <f t="shared" si="19"/>
        <v>844.17</v>
      </c>
      <c r="G165" s="21">
        <f t="shared" si="18"/>
        <v>47.4200000000001</v>
      </c>
    </row>
    <row r="166" s="4" customFormat="1" customHeight="1" spans="1:7">
      <c r="A166" s="18" t="s">
        <v>175</v>
      </c>
      <c r="B166" s="22">
        <v>94.44</v>
      </c>
      <c r="C166" s="21">
        <v>0.85</v>
      </c>
      <c r="D166" s="21">
        <f t="shared" si="17"/>
        <v>2663.21</v>
      </c>
      <c r="E166" s="21">
        <f t="shared" si="15"/>
        <v>4882.55</v>
      </c>
      <c r="F166" s="21">
        <f t="shared" si="19"/>
        <v>4622.84</v>
      </c>
      <c r="G166" s="21">
        <f t="shared" si="18"/>
        <v>259.71</v>
      </c>
    </row>
    <row r="167" s="4" customFormat="1" customHeight="1" spans="1:7">
      <c r="A167" s="21" t="s">
        <v>176</v>
      </c>
      <c r="B167" s="22">
        <v>37.78</v>
      </c>
      <c r="C167" s="21">
        <v>0.85</v>
      </c>
      <c r="D167" s="21">
        <f t="shared" si="17"/>
        <v>1065.4</v>
      </c>
      <c r="E167" s="21">
        <f t="shared" si="15"/>
        <v>1953.23</v>
      </c>
      <c r="F167" s="21">
        <f t="shared" si="19"/>
        <v>1849.33</v>
      </c>
      <c r="G167" s="21">
        <f t="shared" si="18"/>
        <v>103.9</v>
      </c>
    </row>
    <row r="168" s="4" customFormat="1" customHeight="1" spans="1:7">
      <c r="A168" s="18" t="s">
        <v>177</v>
      </c>
      <c r="B168" s="22">
        <v>81.91</v>
      </c>
      <c r="C168" s="21">
        <v>1</v>
      </c>
      <c r="D168" s="21">
        <f t="shared" si="17"/>
        <v>2309.86</v>
      </c>
      <c r="E168" s="21">
        <f t="shared" si="15"/>
        <v>5389.68</v>
      </c>
      <c r="F168" s="21">
        <f t="shared" si="19"/>
        <v>5102.99</v>
      </c>
      <c r="G168" s="21">
        <f t="shared" si="18"/>
        <v>286.690000000001</v>
      </c>
    </row>
    <row r="169" s="4" customFormat="1" customHeight="1" spans="1:7">
      <c r="A169" s="18" t="s">
        <v>178</v>
      </c>
      <c r="B169" s="22">
        <v>202.49</v>
      </c>
      <c r="C169" s="21">
        <v>1</v>
      </c>
      <c r="D169" s="21">
        <f t="shared" si="17"/>
        <v>5710.22</v>
      </c>
      <c r="E169" s="21">
        <f>ROUND(B169*(C169-0.3)*94,2)-0.04</f>
        <v>13323.8</v>
      </c>
      <c r="F169" s="21">
        <f t="shared" si="19"/>
        <v>12615.13</v>
      </c>
      <c r="G169" s="21">
        <f t="shared" si="18"/>
        <v>708.67</v>
      </c>
    </row>
    <row r="170" s="4" customFormat="1" customHeight="1" spans="1:7">
      <c r="A170" s="18" t="s">
        <v>179</v>
      </c>
      <c r="B170" s="22">
        <v>67.45</v>
      </c>
      <c r="C170" s="21">
        <v>1</v>
      </c>
      <c r="D170" s="21">
        <f t="shared" si="17"/>
        <v>1902.09</v>
      </c>
      <c r="E170" s="21">
        <f t="shared" si="15"/>
        <v>4438.21</v>
      </c>
      <c r="F170" s="21">
        <f t="shared" si="19"/>
        <v>4202.14</v>
      </c>
      <c r="G170" s="21">
        <f t="shared" si="18"/>
        <v>236.07</v>
      </c>
    </row>
    <row r="171" s="4" customFormat="1" customHeight="1" spans="1:7">
      <c r="A171" s="18" t="s">
        <v>180</v>
      </c>
      <c r="B171" s="22">
        <v>105.47</v>
      </c>
      <c r="C171" s="21">
        <v>1</v>
      </c>
      <c r="D171" s="21">
        <f t="shared" si="17"/>
        <v>2974.25</v>
      </c>
      <c r="E171" s="21">
        <f t="shared" si="15"/>
        <v>6939.93</v>
      </c>
      <c r="F171" s="21">
        <f t="shared" si="19"/>
        <v>6570.78</v>
      </c>
      <c r="G171" s="21">
        <f t="shared" si="18"/>
        <v>369.150000000001</v>
      </c>
    </row>
    <row r="172" s="4" customFormat="1" customHeight="1" spans="1:7">
      <c r="A172" s="18" t="s">
        <v>181</v>
      </c>
      <c r="B172" s="22">
        <v>43.25</v>
      </c>
      <c r="C172" s="21">
        <v>0.85</v>
      </c>
      <c r="D172" s="21">
        <f t="shared" si="17"/>
        <v>1219.65</v>
      </c>
      <c r="E172" s="21">
        <f t="shared" si="15"/>
        <v>2236.03</v>
      </c>
      <c r="F172" s="21">
        <f t="shared" si="19"/>
        <v>2117.09</v>
      </c>
      <c r="G172" s="21">
        <f t="shared" si="18"/>
        <v>118.94</v>
      </c>
    </row>
    <row r="173" s="4" customFormat="1" customHeight="1" spans="1:7">
      <c r="A173" s="21" t="s">
        <v>182</v>
      </c>
      <c r="B173" s="22">
        <v>37.34</v>
      </c>
      <c r="C173" s="21">
        <v>0.85</v>
      </c>
      <c r="D173" s="21">
        <f t="shared" si="17"/>
        <v>1052.99</v>
      </c>
      <c r="E173" s="21">
        <f t="shared" si="15"/>
        <v>1930.48</v>
      </c>
      <c r="F173" s="21">
        <f t="shared" si="19"/>
        <v>1827.79</v>
      </c>
      <c r="G173" s="21">
        <f t="shared" si="18"/>
        <v>102.69</v>
      </c>
    </row>
    <row r="174" s="4" customFormat="1" customHeight="1" spans="1:7">
      <c r="A174" s="18" t="s">
        <v>183</v>
      </c>
      <c r="B174" s="22">
        <v>94.33</v>
      </c>
      <c r="C174" s="21">
        <v>0.85</v>
      </c>
      <c r="D174" s="21">
        <f t="shared" si="17"/>
        <v>2660.11</v>
      </c>
      <c r="E174" s="21">
        <f t="shared" si="15"/>
        <v>4876.86</v>
      </c>
      <c r="F174" s="21">
        <f t="shared" si="19"/>
        <v>4617.45</v>
      </c>
      <c r="G174" s="21">
        <f t="shared" si="18"/>
        <v>259.41</v>
      </c>
    </row>
    <row r="175" s="4" customFormat="1" customHeight="1" spans="1:7">
      <c r="A175" s="3"/>
      <c r="B175" s="29"/>
      <c r="C175" s="3"/>
      <c r="D175" s="3"/>
      <c r="E175" s="6"/>
      <c r="G175" s="3"/>
    </row>
    <row r="176" s="5" customFormat="1" ht="26" customHeight="1" spans="1:7">
      <c r="A176" s="30"/>
      <c r="B176" s="31"/>
      <c r="C176" s="30"/>
      <c r="D176" s="30"/>
      <c r="E176" s="30"/>
      <c r="F176" s="30"/>
      <c r="G176" s="32"/>
    </row>
    <row r="177" s="4" customFormat="1" customHeight="1" spans="1:7">
      <c r="A177" s="3"/>
      <c r="B177" s="29"/>
      <c r="C177" s="3"/>
      <c r="D177" s="3"/>
      <c r="E177" s="6"/>
      <c r="G177" s="3"/>
    </row>
    <row r="178" s="4" customFormat="1" customHeight="1" spans="1:7">
      <c r="A178" s="3"/>
      <c r="B178" s="29"/>
      <c r="C178" s="3"/>
      <c r="D178" s="3"/>
      <c r="E178" s="6"/>
      <c r="G178" s="3"/>
    </row>
    <row r="179" s="4" customFormat="1" customHeight="1" spans="1:7">
      <c r="A179" s="3"/>
      <c r="B179" s="29"/>
      <c r="C179" s="3"/>
      <c r="D179" s="3"/>
      <c r="E179" s="6"/>
      <c r="G179" s="3"/>
    </row>
    <row r="180" s="4" customFormat="1" customHeight="1" spans="1:7">
      <c r="A180" s="3"/>
      <c r="B180" s="29"/>
      <c r="C180" s="3"/>
      <c r="D180" s="3"/>
      <c r="E180" s="6"/>
      <c r="G180" s="3"/>
    </row>
    <row r="181" s="4" customFormat="1" customHeight="1" spans="1:7">
      <c r="A181" s="3"/>
      <c r="B181" s="29"/>
      <c r="C181" s="3"/>
      <c r="D181" s="3"/>
      <c r="E181" s="6"/>
      <c r="G181" s="3"/>
    </row>
    <row r="182" s="4" customFormat="1" customHeight="1" spans="1:7">
      <c r="A182" s="3"/>
      <c r="B182" s="29"/>
      <c r="C182" s="3"/>
      <c r="D182" s="3"/>
      <c r="E182" s="6"/>
      <c r="G182" s="3"/>
    </row>
    <row r="183" s="4" customFormat="1" customHeight="1" spans="1:7">
      <c r="A183" s="3"/>
      <c r="B183" s="29"/>
      <c r="C183" s="3"/>
      <c r="D183" s="3"/>
      <c r="E183" s="6"/>
      <c r="G183" s="3"/>
    </row>
    <row r="184" s="4" customFormat="1" customHeight="1" spans="1:7">
      <c r="A184" s="33"/>
      <c r="B184" s="34"/>
      <c r="C184" s="3"/>
      <c r="D184" s="3"/>
      <c r="E184" s="6"/>
      <c r="G184" s="3"/>
    </row>
    <row r="185" s="4" customFormat="1" customHeight="1" spans="1:7">
      <c r="A185" s="3"/>
      <c r="B185" s="29"/>
      <c r="C185" s="3"/>
      <c r="D185" s="3"/>
      <c r="E185" s="6"/>
      <c r="G185" s="3"/>
    </row>
    <row r="186" s="4" customFormat="1" customHeight="1" spans="1:7">
      <c r="A186" s="3"/>
      <c r="B186" s="29"/>
      <c r="C186" s="3"/>
      <c r="D186" s="3"/>
      <c r="E186" s="6"/>
      <c r="G186" s="3"/>
    </row>
    <row r="187" s="4" customFormat="1" customHeight="1" spans="1:7">
      <c r="A187" s="3"/>
      <c r="B187" s="29"/>
      <c r="C187" s="3"/>
      <c r="D187" s="3"/>
      <c r="E187" s="6"/>
      <c r="G187" s="3"/>
    </row>
    <row r="188" s="4" customFormat="1" customHeight="1" spans="1:7">
      <c r="A188" s="3"/>
      <c r="B188" s="29"/>
      <c r="C188" s="3"/>
      <c r="D188" s="3"/>
      <c r="E188" s="6"/>
      <c r="G188" s="3"/>
    </row>
    <row r="189" s="4" customFormat="1" customHeight="1" spans="1:7">
      <c r="A189" s="3"/>
      <c r="B189" s="29"/>
      <c r="C189" s="3"/>
      <c r="D189" s="3"/>
      <c r="E189" s="6"/>
      <c r="G189" s="3"/>
    </row>
    <row r="190" s="4" customFormat="1" customHeight="1" spans="1:7">
      <c r="A190" s="3"/>
      <c r="B190" s="29"/>
      <c r="C190" s="3"/>
      <c r="D190" s="3"/>
      <c r="E190" s="6"/>
      <c r="G190" s="3"/>
    </row>
    <row r="191" s="4" customFormat="1" customHeight="1" spans="1:7">
      <c r="A191" s="3"/>
      <c r="B191" s="29"/>
      <c r="C191" s="3"/>
      <c r="D191" s="3"/>
      <c r="E191" s="6"/>
      <c r="G191" s="3"/>
    </row>
    <row r="192" s="4" customFormat="1" customHeight="1" spans="1:7">
      <c r="A192" s="3"/>
      <c r="B192" s="29"/>
      <c r="C192" s="3"/>
      <c r="D192" s="3"/>
      <c r="E192" s="6"/>
      <c r="G192" s="3"/>
    </row>
    <row r="193" s="4" customFormat="1" customHeight="1" spans="1:7">
      <c r="A193" s="3"/>
      <c r="B193" s="29"/>
      <c r="C193" s="3"/>
      <c r="D193" s="3"/>
      <c r="E193" s="6"/>
      <c r="G193" s="3"/>
    </row>
    <row r="194" s="4" customFormat="1" customHeight="1" spans="1:7">
      <c r="A194" s="33"/>
      <c r="B194" s="34"/>
      <c r="C194" s="3"/>
      <c r="D194" s="3"/>
      <c r="E194" s="6"/>
      <c r="G194" s="3"/>
    </row>
    <row r="195" s="4" customFormat="1" customHeight="1" spans="1:7">
      <c r="A195" s="3"/>
      <c r="B195" s="29"/>
      <c r="C195" s="3"/>
      <c r="D195" s="3"/>
      <c r="E195" s="6"/>
      <c r="G195" s="3"/>
    </row>
    <row r="196" s="4" customFormat="1" customHeight="1" spans="1:7">
      <c r="A196" s="3"/>
      <c r="B196" s="29"/>
      <c r="C196" s="3"/>
      <c r="D196" s="3"/>
      <c r="E196" s="6"/>
      <c r="G196" s="3"/>
    </row>
    <row r="197" s="4" customFormat="1" customHeight="1" spans="1:7">
      <c r="A197" s="3"/>
      <c r="B197" s="29"/>
      <c r="C197" s="3"/>
      <c r="D197" s="3"/>
      <c r="E197" s="6"/>
      <c r="G197" s="3"/>
    </row>
    <row r="198" s="4" customFormat="1" customHeight="1" spans="1:7">
      <c r="A198" s="3"/>
      <c r="B198" s="29"/>
      <c r="C198" s="3"/>
      <c r="D198" s="3"/>
      <c r="E198" s="6"/>
      <c r="G198" s="3"/>
    </row>
    <row r="199" s="4" customFormat="1" customHeight="1" spans="1:7">
      <c r="A199" s="3"/>
      <c r="B199" s="29"/>
      <c r="C199" s="3"/>
      <c r="D199" s="3"/>
      <c r="E199" s="6"/>
      <c r="G199" s="3"/>
    </row>
    <row r="200" s="4" customFormat="1" customHeight="1" spans="1:7">
      <c r="A200" s="33"/>
      <c r="B200" s="34"/>
      <c r="C200" s="3"/>
      <c r="D200" s="3"/>
      <c r="E200" s="6"/>
      <c r="G200" s="3"/>
    </row>
    <row r="201" s="4" customFormat="1" customHeight="1" spans="1:7">
      <c r="A201" s="3"/>
      <c r="B201" s="29"/>
      <c r="C201" s="3"/>
      <c r="D201" s="3"/>
      <c r="E201" s="6"/>
      <c r="G201" s="3"/>
    </row>
    <row r="202" s="4" customFormat="1" customHeight="1" spans="1:7">
      <c r="A202" s="3"/>
      <c r="B202" s="29"/>
      <c r="C202" s="3"/>
      <c r="D202" s="3"/>
      <c r="E202" s="6"/>
      <c r="G202" s="3"/>
    </row>
    <row r="203" s="4" customFormat="1" customHeight="1" spans="1:7">
      <c r="A203" s="3"/>
      <c r="B203" s="29"/>
      <c r="C203" s="3"/>
      <c r="D203" s="3"/>
      <c r="E203" s="6"/>
      <c r="G203" s="3"/>
    </row>
    <row r="204" s="4" customFormat="1" customHeight="1" spans="1:7">
      <c r="A204" s="3"/>
      <c r="B204" s="29"/>
      <c r="C204" s="3"/>
      <c r="D204" s="3"/>
      <c r="E204" s="6"/>
      <c r="G204" s="3"/>
    </row>
    <row r="205" s="4" customFormat="1" customHeight="1" spans="1:7">
      <c r="A205" s="3"/>
      <c r="B205" s="29"/>
      <c r="C205" s="3"/>
      <c r="D205" s="3"/>
      <c r="E205" s="6"/>
      <c r="G205" s="3"/>
    </row>
    <row r="206" s="4" customFormat="1" customHeight="1" spans="1:7">
      <c r="A206" s="3"/>
      <c r="B206" s="29"/>
      <c r="C206" s="3"/>
      <c r="D206" s="3"/>
      <c r="E206" s="6"/>
      <c r="G206" s="3"/>
    </row>
    <row r="207" s="4" customFormat="1" customHeight="1" spans="1:7">
      <c r="A207" s="3"/>
      <c r="B207" s="29"/>
      <c r="C207" s="3"/>
      <c r="D207" s="3"/>
      <c r="E207" s="6"/>
      <c r="G207" s="3"/>
    </row>
    <row r="208" s="4" customFormat="1" customHeight="1" spans="1:7">
      <c r="A208" s="3"/>
      <c r="B208" s="29"/>
      <c r="C208" s="3"/>
      <c r="D208" s="3"/>
      <c r="E208" s="6"/>
      <c r="G208" s="3"/>
    </row>
    <row r="209" s="4" customFormat="1" customHeight="1" spans="1:7">
      <c r="A209" s="33"/>
      <c r="B209" s="34"/>
      <c r="C209" s="3"/>
      <c r="D209" s="3"/>
      <c r="E209" s="6"/>
      <c r="G209" s="3"/>
    </row>
    <row r="210" s="4" customFormat="1" customHeight="1" spans="1:7">
      <c r="A210" s="3"/>
      <c r="B210" s="29"/>
      <c r="C210" s="3"/>
      <c r="D210" s="3"/>
      <c r="E210" s="6"/>
      <c r="G210" s="3"/>
    </row>
    <row r="211" s="4" customFormat="1" customHeight="1" spans="1:7">
      <c r="A211" s="3"/>
      <c r="B211" s="29"/>
      <c r="C211" s="3"/>
      <c r="D211" s="3"/>
      <c r="E211" s="6"/>
      <c r="G211" s="3"/>
    </row>
    <row r="212" s="4" customFormat="1" customHeight="1" spans="1:7">
      <c r="A212" s="3"/>
      <c r="B212" s="29"/>
      <c r="C212" s="3"/>
      <c r="D212" s="3"/>
      <c r="E212" s="6"/>
      <c r="G212" s="3"/>
    </row>
    <row r="213" s="4" customFormat="1" customHeight="1" spans="1:7">
      <c r="A213" s="3"/>
      <c r="B213" s="29"/>
      <c r="C213" s="3"/>
      <c r="D213" s="3"/>
      <c r="E213" s="6"/>
      <c r="G213" s="3"/>
    </row>
    <row r="214" s="4" customFormat="1" customHeight="1" spans="1:7">
      <c r="A214" s="3"/>
      <c r="B214" s="29"/>
      <c r="C214" s="3"/>
      <c r="D214" s="3"/>
      <c r="E214" s="6"/>
      <c r="G214" s="3"/>
    </row>
    <row r="215" s="4" customFormat="1" customHeight="1" spans="1:7">
      <c r="A215" s="33"/>
      <c r="B215" s="34"/>
      <c r="C215" s="3"/>
      <c r="D215" s="3"/>
      <c r="E215" s="6"/>
      <c r="G215" s="3"/>
    </row>
    <row r="216" s="4" customFormat="1" customHeight="1" spans="1:7">
      <c r="A216" s="3"/>
      <c r="B216" s="29"/>
      <c r="C216" s="3"/>
      <c r="D216" s="3"/>
      <c r="E216" s="6"/>
      <c r="G216" s="3"/>
    </row>
    <row r="217" s="4" customFormat="1" customHeight="1" spans="1:7">
      <c r="A217" s="3"/>
      <c r="B217" s="29"/>
      <c r="C217" s="3"/>
      <c r="D217" s="3"/>
      <c r="E217" s="6"/>
      <c r="G217" s="3"/>
    </row>
    <row r="218" s="4" customFormat="1" customHeight="1" spans="1:7">
      <c r="A218" s="3"/>
      <c r="B218" s="29"/>
      <c r="C218" s="3"/>
      <c r="D218" s="3"/>
      <c r="E218" s="6"/>
      <c r="G218" s="3"/>
    </row>
    <row r="219" s="4" customFormat="1" customHeight="1" spans="1:7">
      <c r="A219" s="3"/>
      <c r="B219" s="29"/>
      <c r="C219" s="3"/>
      <c r="D219" s="3"/>
      <c r="E219" s="6"/>
      <c r="G219" s="3"/>
    </row>
    <row r="220" s="4" customFormat="1" customHeight="1" spans="1:7">
      <c r="A220" s="3"/>
      <c r="B220" s="29"/>
      <c r="C220" s="3"/>
      <c r="D220" s="3"/>
      <c r="E220" s="6"/>
      <c r="G220" s="3"/>
    </row>
    <row r="221" s="4" customFormat="1" customHeight="1" spans="1:7">
      <c r="A221" s="3"/>
      <c r="B221" s="29"/>
      <c r="C221" s="3"/>
      <c r="D221" s="3"/>
      <c r="E221" s="6"/>
      <c r="G221" s="3"/>
    </row>
    <row r="222" s="4" customFormat="1" customHeight="1" spans="1:7">
      <c r="A222" s="3"/>
      <c r="B222" s="29"/>
      <c r="C222" s="3"/>
      <c r="D222" s="3"/>
      <c r="E222" s="6"/>
      <c r="G222" s="3"/>
    </row>
    <row r="223" s="4" customFormat="1" customHeight="1" spans="1:7">
      <c r="A223" s="3"/>
      <c r="B223" s="29"/>
      <c r="C223" s="3"/>
      <c r="D223" s="3"/>
      <c r="E223" s="6"/>
      <c r="G223" s="3"/>
    </row>
    <row r="224" s="4" customFormat="1" customHeight="1" spans="1:7">
      <c r="A224" s="33"/>
      <c r="B224" s="34"/>
      <c r="C224" s="3"/>
      <c r="D224" s="3"/>
      <c r="E224" s="6"/>
      <c r="G224" s="3"/>
    </row>
    <row r="225" s="4" customFormat="1" customHeight="1" spans="1:7">
      <c r="A225" s="3"/>
      <c r="B225" s="29"/>
      <c r="C225" s="3"/>
      <c r="D225" s="3"/>
      <c r="E225" s="6"/>
      <c r="G225" s="3"/>
    </row>
    <row r="226" s="4" customFormat="1" customHeight="1" spans="1:7">
      <c r="A226" s="3"/>
      <c r="B226" s="29"/>
      <c r="C226" s="3"/>
      <c r="D226" s="3"/>
      <c r="E226" s="6"/>
      <c r="G226" s="3"/>
    </row>
    <row r="227" s="4" customFormat="1" customHeight="1" spans="1:7">
      <c r="A227" s="3"/>
      <c r="B227" s="29"/>
      <c r="C227" s="3"/>
      <c r="D227" s="3"/>
      <c r="E227" s="6"/>
      <c r="G227" s="3"/>
    </row>
    <row r="228" s="4" customFormat="1" customHeight="1" spans="1:7">
      <c r="A228" s="3"/>
      <c r="B228" s="29"/>
      <c r="C228" s="3"/>
      <c r="D228" s="3"/>
      <c r="E228" s="6"/>
      <c r="G228" s="3"/>
    </row>
    <row r="229" s="4" customFormat="1" customHeight="1" spans="1:7">
      <c r="A229" s="3"/>
      <c r="B229" s="29"/>
      <c r="C229" s="3"/>
      <c r="D229" s="3"/>
      <c r="E229" s="6"/>
      <c r="G229" s="3"/>
    </row>
    <row r="230" s="4" customFormat="1" customHeight="1" spans="1:7">
      <c r="A230" s="3"/>
      <c r="B230" s="29"/>
      <c r="C230" s="3"/>
      <c r="D230" s="3"/>
      <c r="E230" s="6"/>
      <c r="G230" s="3"/>
    </row>
    <row r="231" s="4" customFormat="1" customHeight="1" spans="1:7">
      <c r="A231" s="33"/>
      <c r="B231" s="34"/>
      <c r="C231" s="3"/>
      <c r="D231" s="3"/>
      <c r="E231" s="6"/>
      <c r="G231" s="3"/>
    </row>
    <row r="232" s="4" customFormat="1" customHeight="1" spans="1:7">
      <c r="A232" s="3"/>
      <c r="B232" s="29"/>
      <c r="C232" s="3"/>
      <c r="D232" s="3"/>
      <c r="E232" s="6"/>
      <c r="G232" s="3"/>
    </row>
    <row r="233" s="4" customFormat="1" customHeight="1" spans="1:7">
      <c r="A233" s="3"/>
      <c r="B233" s="29"/>
      <c r="C233" s="3"/>
      <c r="D233" s="3"/>
      <c r="E233" s="6"/>
      <c r="G233" s="3"/>
    </row>
    <row r="234" s="4" customFormat="1" customHeight="1" spans="1:7">
      <c r="A234" s="3"/>
      <c r="B234" s="29"/>
      <c r="C234" s="3"/>
      <c r="D234" s="3"/>
      <c r="E234" s="6"/>
      <c r="G234" s="3"/>
    </row>
    <row r="235" s="4" customFormat="1" customHeight="1" spans="1:7">
      <c r="A235" s="3"/>
      <c r="B235" s="29"/>
      <c r="C235" s="3"/>
      <c r="D235" s="3"/>
      <c r="E235" s="6"/>
      <c r="G235" s="3"/>
    </row>
    <row r="236" s="4" customFormat="1" customHeight="1" spans="1:7">
      <c r="A236" s="3"/>
      <c r="B236" s="29"/>
      <c r="C236" s="3"/>
      <c r="D236" s="3"/>
      <c r="E236" s="6"/>
      <c r="G236" s="3"/>
    </row>
    <row r="237" s="4" customFormat="1" customHeight="1" spans="1:7">
      <c r="A237" s="3"/>
      <c r="B237" s="29"/>
      <c r="C237" s="3"/>
      <c r="D237" s="3"/>
      <c r="E237" s="6"/>
      <c r="G237" s="3"/>
    </row>
    <row r="238" s="4" customFormat="1" customHeight="1" spans="1:7">
      <c r="A238" s="33"/>
      <c r="B238" s="34"/>
      <c r="C238" s="3"/>
      <c r="D238" s="3"/>
      <c r="E238" s="6"/>
      <c r="G238" s="3"/>
    </row>
    <row r="239" s="4" customFormat="1" customHeight="1" spans="1:7">
      <c r="A239" s="3"/>
      <c r="B239" s="29"/>
      <c r="C239" s="3"/>
      <c r="D239" s="3"/>
      <c r="E239" s="6"/>
      <c r="G239" s="3"/>
    </row>
    <row r="240" s="4" customFormat="1" customHeight="1" spans="1:7">
      <c r="A240" s="3"/>
      <c r="B240" s="29"/>
      <c r="C240" s="3"/>
      <c r="D240" s="3"/>
      <c r="E240" s="6"/>
      <c r="G240" s="3"/>
    </row>
    <row r="241" s="4" customFormat="1" customHeight="1" spans="1:7">
      <c r="A241" s="3"/>
      <c r="B241" s="29"/>
      <c r="C241" s="3"/>
      <c r="D241" s="3"/>
      <c r="E241" s="6"/>
      <c r="G241" s="3"/>
    </row>
    <row r="242" s="4" customFormat="1" customHeight="1" spans="1:7">
      <c r="A242" s="3"/>
      <c r="B242" s="29"/>
      <c r="C242" s="3"/>
      <c r="D242" s="3"/>
      <c r="E242" s="6"/>
      <c r="G242" s="3"/>
    </row>
    <row r="243" s="4" customFormat="1" customHeight="1" spans="1:7">
      <c r="A243" s="33"/>
      <c r="B243" s="34"/>
      <c r="C243" s="3"/>
      <c r="D243" s="3"/>
      <c r="E243" s="6"/>
      <c r="G243" s="3"/>
    </row>
    <row r="244" s="4" customFormat="1" customHeight="1" spans="1:7">
      <c r="A244" s="3"/>
      <c r="B244" s="29"/>
      <c r="C244" s="3"/>
      <c r="D244" s="3"/>
      <c r="E244" s="6"/>
      <c r="G244" s="3"/>
    </row>
    <row r="245" s="4" customFormat="1" customHeight="1" spans="1:7">
      <c r="A245" s="3"/>
      <c r="B245" s="29"/>
      <c r="C245" s="3"/>
      <c r="D245" s="3"/>
      <c r="E245" s="6"/>
      <c r="G245" s="3"/>
    </row>
    <row r="246" s="4" customFormat="1" customHeight="1" spans="1:7">
      <c r="A246" s="3"/>
      <c r="B246" s="29"/>
      <c r="C246" s="3"/>
      <c r="D246" s="3"/>
      <c r="E246" s="6"/>
      <c r="G246" s="3"/>
    </row>
    <row r="247" s="4" customFormat="1" customHeight="1" spans="1:7">
      <c r="A247" s="3"/>
      <c r="B247" s="29"/>
      <c r="C247" s="3"/>
      <c r="D247" s="3"/>
      <c r="E247" s="6"/>
      <c r="G247" s="3"/>
    </row>
    <row r="248" s="4" customFormat="1" customHeight="1" spans="1:7">
      <c r="A248" s="3"/>
      <c r="B248" s="29"/>
      <c r="C248" s="3"/>
      <c r="D248" s="3"/>
      <c r="E248" s="6"/>
      <c r="G248" s="3"/>
    </row>
    <row r="249" s="4" customFormat="1" customHeight="1" spans="1:7">
      <c r="A249" s="3"/>
      <c r="B249" s="29"/>
      <c r="C249" s="3"/>
      <c r="D249" s="3"/>
      <c r="E249" s="6"/>
      <c r="G249" s="3"/>
    </row>
    <row r="250" s="4" customFormat="1" customHeight="1" spans="1:7">
      <c r="A250" s="3"/>
      <c r="B250" s="29"/>
      <c r="C250" s="3"/>
      <c r="D250" s="3"/>
      <c r="E250" s="6"/>
      <c r="G250" s="3"/>
    </row>
    <row r="251" s="4" customFormat="1" customHeight="1" spans="1:7">
      <c r="A251" s="3"/>
      <c r="B251" s="29"/>
      <c r="C251" s="3"/>
      <c r="D251" s="3"/>
      <c r="E251" s="6"/>
      <c r="G251" s="3"/>
    </row>
    <row r="252" s="4" customFormat="1" customHeight="1" spans="1:7">
      <c r="A252" s="33"/>
      <c r="B252" s="34"/>
      <c r="C252" s="3"/>
      <c r="D252" s="3"/>
      <c r="E252" s="6"/>
      <c r="G252" s="3"/>
    </row>
    <row r="253" s="4" customFormat="1" customHeight="1" spans="1:7">
      <c r="A253" s="35"/>
      <c r="B253" s="36"/>
      <c r="C253" s="3"/>
      <c r="D253" s="3"/>
      <c r="E253" s="6"/>
      <c r="G253" s="3"/>
    </row>
    <row r="254" s="4" customFormat="1" customHeight="1" spans="1:7">
      <c r="A254" s="33"/>
      <c r="B254" s="34"/>
      <c r="C254" s="3"/>
      <c r="D254" s="3"/>
      <c r="E254" s="6"/>
      <c r="G254" s="3"/>
    </row>
    <row r="255" s="4" customFormat="1" customHeight="1" spans="1:7">
      <c r="A255" s="3"/>
      <c r="B255" s="29"/>
      <c r="C255" s="3"/>
      <c r="D255" s="3"/>
      <c r="E255" s="6"/>
      <c r="G255" s="3"/>
    </row>
    <row r="256" s="4" customFormat="1" customHeight="1" spans="1:7">
      <c r="A256" s="3"/>
      <c r="B256" s="29"/>
      <c r="C256" s="3"/>
      <c r="D256" s="3"/>
      <c r="E256" s="6"/>
      <c r="G256" s="3"/>
    </row>
    <row r="257" s="4" customFormat="1" customHeight="1" spans="1:7">
      <c r="A257" s="3"/>
      <c r="B257" s="29"/>
      <c r="C257" s="3"/>
      <c r="D257" s="3"/>
      <c r="E257" s="6"/>
      <c r="G257" s="3"/>
    </row>
    <row r="258" s="4" customFormat="1" customHeight="1" spans="1:7">
      <c r="A258" s="33"/>
      <c r="B258" s="34"/>
      <c r="C258" s="3"/>
      <c r="D258" s="3"/>
      <c r="E258" s="6"/>
      <c r="G258" s="3"/>
    </row>
    <row r="259" s="4" customFormat="1" customHeight="1" spans="1:7">
      <c r="A259" s="3"/>
      <c r="B259" s="29"/>
      <c r="C259" s="3"/>
      <c r="D259" s="3"/>
      <c r="E259" s="6"/>
      <c r="G259" s="3"/>
    </row>
    <row r="260" s="4" customFormat="1" customHeight="1" spans="1:7">
      <c r="A260" s="3"/>
      <c r="B260" s="29"/>
      <c r="C260" s="3"/>
      <c r="D260" s="3"/>
      <c r="E260" s="6"/>
      <c r="G260" s="3"/>
    </row>
    <row r="261" s="4" customFormat="1" customHeight="1" spans="1:7">
      <c r="A261" s="3"/>
      <c r="B261" s="29"/>
      <c r="C261" s="3"/>
      <c r="D261" s="3"/>
      <c r="E261" s="6"/>
      <c r="G261" s="3"/>
    </row>
    <row r="262" s="4" customFormat="1" customHeight="1" spans="1:7">
      <c r="A262" s="3"/>
      <c r="B262" s="29"/>
      <c r="C262" s="3"/>
      <c r="D262" s="3"/>
      <c r="E262" s="6"/>
      <c r="G262" s="3"/>
    </row>
    <row r="263" s="4" customFormat="1" customHeight="1" spans="1:7">
      <c r="A263" s="3"/>
      <c r="B263" s="29"/>
      <c r="C263" s="3"/>
      <c r="D263" s="3"/>
      <c r="E263" s="6"/>
      <c r="G263" s="3"/>
    </row>
    <row r="264" s="4" customFormat="1" customHeight="1" spans="1:7">
      <c r="A264" s="33"/>
      <c r="B264" s="34"/>
      <c r="C264" s="3"/>
      <c r="D264" s="3"/>
      <c r="E264" s="6"/>
      <c r="G264" s="3"/>
    </row>
    <row r="265" s="4" customFormat="1" customHeight="1" spans="1:7">
      <c r="A265" s="3"/>
      <c r="B265" s="29"/>
      <c r="C265" s="3"/>
      <c r="D265" s="3"/>
      <c r="E265" s="6"/>
      <c r="G265" s="3"/>
    </row>
    <row r="266" s="4" customFormat="1" customHeight="1" spans="1:7">
      <c r="A266" s="3"/>
      <c r="B266" s="29"/>
      <c r="C266" s="3"/>
      <c r="D266" s="3"/>
      <c r="E266" s="6"/>
      <c r="G266" s="3"/>
    </row>
    <row r="267" s="4" customFormat="1" customHeight="1" spans="1:7">
      <c r="A267" s="3"/>
      <c r="B267" s="29"/>
      <c r="C267" s="3"/>
      <c r="D267" s="3"/>
      <c r="E267" s="6"/>
      <c r="G267" s="3"/>
    </row>
    <row r="268" s="4" customFormat="1" customHeight="1" spans="1:7">
      <c r="A268" s="3"/>
      <c r="B268" s="29"/>
      <c r="C268" s="3"/>
      <c r="D268" s="3"/>
      <c r="E268" s="6"/>
      <c r="G268" s="3"/>
    </row>
    <row r="269" s="4" customFormat="1" customHeight="1" spans="1:7">
      <c r="A269" s="3"/>
      <c r="B269" s="29"/>
      <c r="C269" s="3"/>
      <c r="D269" s="3"/>
      <c r="E269" s="6"/>
      <c r="G269" s="3"/>
    </row>
  </sheetData>
  <mergeCells count="2">
    <mergeCell ref="A2:G2"/>
    <mergeCell ref="A176:F176"/>
  </mergeCells>
  <pageMargins left="0.75" right="0.75" top="1" bottom="1" header="0.51" footer="0.51"/>
  <pageSetup paperSize="9" scale="2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朱胜亚</cp:lastModifiedBy>
  <dcterms:created xsi:type="dcterms:W3CDTF">2019-07-08T07:39:00Z</dcterms:created>
  <dcterms:modified xsi:type="dcterms:W3CDTF">2023-12-12T11:00:12Z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B10A2E8938534EA48D006133C435D5D8</vt:lpwstr>
  </property>
</Properties>
</file>