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0560" activeTab="1"/>
  </bookViews>
  <sheets>
    <sheet name="管护补助" sheetId="2" r:id="rId1"/>
    <sheet name="停伐补助" sheetId="3" r:id="rId2"/>
  </sheets>
  <definedNames>
    <definedName name="_xlnm.Print_Titles" localSheetId="0">管护补助!$4:$5</definedName>
    <definedName name="_xlnm._FilterDatabase">#REF!</definedName>
    <definedName name="_xlnm.Print_Titles" localSheetId="1">停伐补助!$4:$4</definedName>
    <definedName name="_xlnm._FilterDatabase" localSheetId="1">#REF!</definedName>
  </definedNames>
  <calcPr calcId="144525"/>
</workbook>
</file>

<file path=xl/sharedStrings.xml><?xml version="1.0" encoding="utf-8"?>
<sst xmlns="http://schemas.openxmlformats.org/spreadsheetml/2006/main" count="190" uniqueCount="104">
  <si>
    <t>附件3：</t>
  </si>
  <si>
    <t>资金及任务分配方案（国有天然商品林管护补助）</t>
  </si>
  <si>
    <t>序号</t>
  </si>
  <si>
    <t>单位</t>
  </si>
  <si>
    <t>国有天然商品林</t>
  </si>
  <si>
    <t>备注</t>
  </si>
  <si>
    <t>面积（亩）</t>
  </si>
  <si>
    <t>金额（万元）</t>
  </si>
  <si>
    <t>全省合计</t>
  </si>
  <si>
    <t>一</t>
  </si>
  <si>
    <t>市县小计</t>
  </si>
  <si>
    <t>（一）</t>
  </si>
  <si>
    <t>韶关市</t>
  </si>
  <si>
    <t>始兴县</t>
  </si>
  <si>
    <t>新丰县</t>
  </si>
  <si>
    <t>曲江区</t>
  </si>
  <si>
    <t>乐昌市</t>
  </si>
  <si>
    <t>市属单位</t>
  </si>
  <si>
    <t>（二）</t>
  </si>
  <si>
    <t>河源市</t>
  </si>
  <si>
    <t>源城区</t>
  </si>
  <si>
    <t>和平县</t>
  </si>
  <si>
    <t>（三）</t>
  </si>
  <si>
    <t>梅州市</t>
  </si>
  <si>
    <t>蕉岭县</t>
  </si>
  <si>
    <t>（四）</t>
  </si>
  <si>
    <t>惠州市</t>
  </si>
  <si>
    <t>龙门县</t>
  </si>
  <si>
    <t>（五）</t>
  </si>
  <si>
    <t>汕尾市</t>
  </si>
  <si>
    <t>（六）</t>
  </si>
  <si>
    <t>江门市</t>
  </si>
  <si>
    <t>（七）</t>
  </si>
  <si>
    <t>阳江市</t>
  </si>
  <si>
    <t>阳东区</t>
  </si>
  <si>
    <t>（八）</t>
  </si>
  <si>
    <t>茂名市</t>
  </si>
  <si>
    <t>（九）</t>
  </si>
  <si>
    <t>肇庆市</t>
  </si>
  <si>
    <t>大旺区</t>
  </si>
  <si>
    <t>（十）</t>
  </si>
  <si>
    <t>清远市</t>
  </si>
  <si>
    <t>（十一）</t>
  </si>
  <si>
    <t>潮州市</t>
  </si>
  <si>
    <t>潮安区</t>
  </si>
  <si>
    <t>（十二）</t>
  </si>
  <si>
    <t>揭阳市</t>
  </si>
  <si>
    <t>揭西县</t>
  </si>
  <si>
    <t>（十三）</t>
  </si>
  <si>
    <t>云浮市</t>
  </si>
  <si>
    <t>郁南县</t>
  </si>
  <si>
    <t>二</t>
  </si>
  <si>
    <t>省直管县小计</t>
  </si>
  <si>
    <t>（十四）</t>
  </si>
  <si>
    <t>翁源县</t>
  </si>
  <si>
    <t>（十五）</t>
  </si>
  <si>
    <t>南雄市</t>
  </si>
  <si>
    <t>（十六）</t>
  </si>
  <si>
    <t>仁化县</t>
  </si>
  <si>
    <t>（十七）</t>
  </si>
  <si>
    <t>连平县</t>
  </si>
  <si>
    <t>（十八）</t>
  </si>
  <si>
    <t>紫金县</t>
  </si>
  <si>
    <t>（十九）</t>
  </si>
  <si>
    <t>兴宁市</t>
  </si>
  <si>
    <t>（二十）</t>
  </si>
  <si>
    <t>大埔县</t>
  </si>
  <si>
    <t>（二十一）</t>
  </si>
  <si>
    <t>丰顺县</t>
  </si>
  <si>
    <t>（二十二）</t>
  </si>
  <si>
    <t>阳春市</t>
  </si>
  <si>
    <t>（二十三）</t>
  </si>
  <si>
    <t>怀集县</t>
  </si>
  <si>
    <t>（二十四）</t>
  </si>
  <si>
    <t>连南县</t>
  </si>
  <si>
    <t>（二十五）</t>
  </si>
  <si>
    <t>饶平县</t>
  </si>
  <si>
    <t>（二十六）</t>
  </si>
  <si>
    <t>惠来县</t>
  </si>
  <si>
    <t>三</t>
  </si>
  <si>
    <t>省级小计</t>
  </si>
  <si>
    <t>省乳阳林场</t>
  </si>
  <si>
    <t>省天井山林场</t>
  </si>
  <si>
    <t>省连山林场</t>
  </si>
  <si>
    <t>省东江林场</t>
  </si>
  <si>
    <t>省九连山林场</t>
  </si>
  <si>
    <t>资金及任务分配方案（全面停止天然林商业性采伐补助）</t>
  </si>
  <si>
    <t>单位：亩、万元</t>
  </si>
  <si>
    <t>国有天然
商品林面积</t>
  </si>
  <si>
    <t>金额</t>
  </si>
  <si>
    <t>曲江林场6064亩、仁化林场13269亩、河口林场5521亩、九曲水林场166亩</t>
  </si>
  <si>
    <t>黎明林场11068亩、牛岭水林场1004亩、红星林场4297亩、坪山林场421亩、下石林场439亩、桂山林场1491亩</t>
  </si>
  <si>
    <t>梅南林场105亩</t>
  </si>
  <si>
    <t>汤泉林场1293亩</t>
  </si>
  <si>
    <t>黄羌林场445亩、吉溪林场2168亩</t>
  </si>
  <si>
    <t>河排林场3725亩、大沙林场1379亩、四堡林场677亩</t>
  </si>
  <si>
    <t>阳东县</t>
  </si>
  <si>
    <t>阳江林场1644亩、花滩林场453亩</t>
  </si>
  <si>
    <t>八一林场1662亩、厚元林场1629亩、新田林场2357亩、荷塘林场1162亩、文楼林场2281亩、平定林场762亩、电白林场2719亩</t>
  </si>
  <si>
    <t>清桂林场952亩、葵垌林场55亩</t>
  </si>
  <si>
    <t>小龙林场778亩、龙坪林场3023亩、杨梅林场7013亩、英德林场2217亩、长江坝场134亩、金鸡林场1429亩、铁溪林场158亩、笔架山林场2557亩</t>
  </si>
  <si>
    <t>韩江林场5027亩</t>
  </si>
  <si>
    <t>大云雾林场977亩、同乐林场275亩</t>
  </si>
  <si>
    <t>省属林场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</si>
</sst>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1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4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77" fontId="1" fillId="0" borderId="4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view="pageBreakPreview" zoomScaleNormal="100" workbookViewId="0">
      <pane ySplit="6" topLeftCell="A7" activePane="bottomLeft" state="frozen"/>
      <selection/>
      <selection pane="bottomLeft" activeCell="A2" sqref="A2:E2"/>
    </sheetView>
  </sheetViews>
  <sheetFormatPr defaultColWidth="9" defaultRowHeight="13.5" outlineLevelCol="4"/>
  <cols>
    <col min="1" max="5" width="18.5" style="21" customWidth="1"/>
    <col min="6" max="16384" width="9" style="21"/>
  </cols>
  <sheetData>
    <row r="1" ht="18.75" spans="1:1">
      <c r="A1" s="22" t="s">
        <v>0</v>
      </c>
    </row>
    <row r="2" ht="51" customHeight="1" spans="1:5">
      <c r="A2" s="23" t="s">
        <v>1</v>
      </c>
      <c r="B2" s="23"/>
      <c r="C2" s="23"/>
      <c r="D2" s="23"/>
      <c r="E2" s="23"/>
    </row>
    <row r="3" ht="27.95" customHeight="1" spans="1:5">
      <c r="A3" s="24"/>
      <c r="B3" s="24"/>
      <c r="C3" s="25"/>
      <c r="D3" s="25"/>
      <c r="E3" s="25"/>
    </row>
    <row r="4" ht="21" customHeight="1" spans="1:5">
      <c r="A4" s="26" t="s">
        <v>2</v>
      </c>
      <c r="B4" s="26" t="s">
        <v>3</v>
      </c>
      <c r="C4" s="27" t="s">
        <v>4</v>
      </c>
      <c r="D4" s="28"/>
      <c r="E4" s="30" t="s">
        <v>5</v>
      </c>
    </row>
    <row r="5" ht="21" customHeight="1" spans="1:5">
      <c r="A5" s="29"/>
      <c r="B5" s="29"/>
      <c r="C5" s="30" t="s">
        <v>6</v>
      </c>
      <c r="D5" s="30" t="s">
        <v>7</v>
      </c>
      <c r="E5" s="38"/>
    </row>
    <row r="6" ht="21" customHeight="1" spans="1:5">
      <c r="A6" s="31"/>
      <c r="B6" s="30" t="s">
        <v>8</v>
      </c>
      <c r="C6" s="30">
        <f>C7+C46+C60</f>
        <v>201374</v>
      </c>
      <c r="D6" s="30">
        <f>D7+D46+D60</f>
        <v>66.4</v>
      </c>
      <c r="E6" s="38"/>
    </row>
    <row r="7" ht="21" customHeight="1" spans="1:5">
      <c r="A7" s="30" t="s">
        <v>9</v>
      </c>
      <c r="B7" s="30" t="s">
        <v>10</v>
      </c>
      <c r="C7" s="30">
        <f>C8+C14+C18+C21+C24+C26+C28+C31+C33+C36+C38+C41+C43</f>
        <v>131468</v>
      </c>
      <c r="D7" s="30">
        <f>D8+D14+D18+D21+D24+D26+D28+D31+D33+D36+D38+D41+D43</f>
        <v>43.35</v>
      </c>
      <c r="E7" s="38"/>
    </row>
    <row r="8" ht="21" customHeight="1" spans="1:5">
      <c r="A8" s="30" t="s">
        <v>11</v>
      </c>
      <c r="B8" s="32" t="s">
        <v>12</v>
      </c>
      <c r="C8" s="30">
        <f>SUM(C9:C13)</f>
        <v>33985</v>
      </c>
      <c r="D8" s="30">
        <f>SUM(D9:D13)</f>
        <v>11.21</v>
      </c>
      <c r="E8" s="38"/>
    </row>
    <row r="9" ht="21" customHeight="1" spans="1:5">
      <c r="A9" s="33">
        <v>1</v>
      </c>
      <c r="B9" s="34" t="s">
        <v>13</v>
      </c>
      <c r="C9" s="10">
        <v>5323</v>
      </c>
      <c r="D9" s="35">
        <f>ROUND(66.4/201374*C9,2)</f>
        <v>1.76</v>
      </c>
      <c r="E9" s="38"/>
    </row>
    <row r="10" ht="21" customHeight="1" spans="1:5">
      <c r="A10" s="33">
        <v>2</v>
      </c>
      <c r="B10" s="34" t="s">
        <v>14</v>
      </c>
      <c r="C10" s="10">
        <v>948</v>
      </c>
      <c r="D10" s="35">
        <f>ROUND(66.4/201374*C10,2)</f>
        <v>0.31</v>
      </c>
      <c r="E10" s="38"/>
    </row>
    <row r="11" ht="21" customHeight="1" spans="1:5">
      <c r="A11" s="33">
        <v>3</v>
      </c>
      <c r="B11" s="34" t="s">
        <v>15</v>
      </c>
      <c r="C11" s="10">
        <v>258</v>
      </c>
      <c r="D11" s="35">
        <f>ROUND(66.4/201374*C11,2)</f>
        <v>0.09</v>
      </c>
      <c r="E11" s="38"/>
    </row>
    <row r="12" ht="21" customHeight="1" spans="1:5">
      <c r="A12" s="33">
        <v>4</v>
      </c>
      <c r="B12" s="34" t="s">
        <v>16</v>
      </c>
      <c r="C12" s="10">
        <v>2436</v>
      </c>
      <c r="D12" s="35">
        <f>ROUND(66.4/201374*C12,2)</f>
        <v>0.8</v>
      </c>
      <c r="E12" s="38"/>
    </row>
    <row r="13" ht="21" customHeight="1" spans="1:5">
      <c r="A13" s="33">
        <v>5</v>
      </c>
      <c r="B13" s="34" t="s">
        <v>17</v>
      </c>
      <c r="C13" s="10">
        <v>25020</v>
      </c>
      <c r="D13" s="35">
        <f>ROUND(66.4/201374*C13,2)</f>
        <v>8.25</v>
      </c>
      <c r="E13" s="38"/>
    </row>
    <row r="14" ht="21" customHeight="1" spans="1:5">
      <c r="A14" s="30" t="s">
        <v>18</v>
      </c>
      <c r="B14" s="32" t="s">
        <v>19</v>
      </c>
      <c r="C14" s="30">
        <f>SUM(C15:C17)</f>
        <v>20197</v>
      </c>
      <c r="D14" s="30">
        <f>SUM(D15:D17)</f>
        <v>6.66</v>
      </c>
      <c r="E14" s="38"/>
    </row>
    <row r="15" ht="21" customHeight="1" spans="1:5">
      <c r="A15" s="33">
        <v>1</v>
      </c>
      <c r="B15" s="34" t="s">
        <v>20</v>
      </c>
      <c r="C15" s="10">
        <v>536</v>
      </c>
      <c r="D15" s="35">
        <f>ROUND(66.4/201374*C15,2)</f>
        <v>0.18</v>
      </c>
      <c r="E15" s="38"/>
    </row>
    <row r="16" ht="21" customHeight="1" spans="1:5">
      <c r="A16" s="33">
        <v>2</v>
      </c>
      <c r="B16" s="34" t="s">
        <v>21</v>
      </c>
      <c r="C16" s="10">
        <v>941</v>
      </c>
      <c r="D16" s="35">
        <f>ROUND(66.4/201374*C16,2)</f>
        <v>0.31</v>
      </c>
      <c r="E16" s="38"/>
    </row>
    <row r="17" ht="21" customHeight="1" spans="1:5">
      <c r="A17" s="33">
        <v>3</v>
      </c>
      <c r="B17" s="34" t="s">
        <v>17</v>
      </c>
      <c r="C17" s="10">
        <v>18720</v>
      </c>
      <c r="D17" s="35">
        <f>ROUND(66.4/201374*C17,2)</f>
        <v>6.17</v>
      </c>
      <c r="E17" s="38"/>
    </row>
    <row r="18" ht="21" customHeight="1" spans="1:5">
      <c r="A18" s="30" t="s">
        <v>22</v>
      </c>
      <c r="B18" s="32" t="s">
        <v>23</v>
      </c>
      <c r="C18" s="30">
        <f>SUM(C19:C20)</f>
        <v>5181</v>
      </c>
      <c r="D18" s="30">
        <f>SUM(D19:D20)</f>
        <v>1.7</v>
      </c>
      <c r="E18" s="38"/>
    </row>
    <row r="19" ht="21" customHeight="1" spans="1:5">
      <c r="A19" s="33">
        <v>1</v>
      </c>
      <c r="B19" s="34" t="s">
        <v>24</v>
      </c>
      <c r="C19" s="10">
        <v>5076</v>
      </c>
      <c r="D19" s="35">
        <f>ROUND(66.4/201374*C19,2)</f>
        <v>1.67</v>
      </c>
      <c r="E19" s="38"/>
    </row>
    <row r="20" ht="21" customHeight="1" spans="1:5">
      <c r="A20" s="33">
        <v>2</v>
      </c>
      <c r="B20" s="34" t="s">
        <v>17</v>
      </c>
      <c r="C20" s="10">
        <v>105</v>
      </c>
      <c r="D20" s="35">
        <f>ROUND(66.4/201374*C20,2)</f>
        <v>0.03</v>
      </c>
      <c r="E20" s="38"/>
    </row>
    <row r="21" ht="21" customHeight="1" spans="1:5">
      <c r="A21" s="30" t="s">
        <v>25</v>
      </c>
      <c r="B21" s="32" t="s">
        <v>26</v>
      </c>
      <c r="C21" s="30">
        <f>SUM(C22:C23)</f>
        <v>19775</v>
      </c>
      <c r="D21" s="30">
        <f>SUM(D22:D23)</f>
        <v>6.52</v>
      </c>
      <c r="E21" s="38"/>
    </row>
    <row r="22" ht="21" customHeight="1" spans="1:5">
      <c r="A22" s="33">
        <v>1</v>
      </c>
      <c r="B22" s="34" t="s">
        <v>27</v>
      </c>
      <c r="C22" s="10">
        <v>18482</v>
      </c>
      <c r="D22" s="35">
        <f>ROUND(66.4/201374*C22,2)</f>
        <v>6.09</v>
      </c>
      <c r="E22" s="38"/>
    </row>
    <row r="23" ht="21" customHeight="1" spans="1:5">
      <c r="A23" s="33">
        <v>2</v>
      </c>
      <c r="B23" s="34" t="s">
        <v>17</v>
      </c>
      <c r="C23" s="10">
        <v>1293</v>
      </c>
      <c r="D23" s="35">
        <f>ROUND(66.4/201374*C23,2)</f>
        <v>0.43</v>
      </c>
      <c r="E23" s="38"/>
    </row>
    <row r="24" ht="21" customHeight="1" spans="1:5">
      <c r="A24" s="30" t="s">
        <v>28</v>
      </c>
      <c r="B24" s="32" t="s">
        <v>29</v>
      </c>
      <c r="C24" s="30">
        <f>SUM(C25:C25)</f>
        <v>2614</v>
      </c>
      <c r="D24" s="30">
        <f>SUM(D25:D25)</f>
        <v>0.86</v>
      </c>
      <c r="E24" s="38"/>
    </row>
    <row r="25" ht="21" customHeight="1" spans="1:5">
      <c r="A25" s="33">
        <v>1</v>
      </c>
      <c r="B25" s="34" t="s">
        <v>17</v>
      </c>
      <c r="C25" s="10">
        <v>2614</v>
      </c>
      <c r="D25" s="35">
        <f>ROUND(66.4/201374*C25,2)</f>
        <v>0.86</v>
      </c>
      <c r="E25" s="38"/>
    </row>
    <row r="26" ht="21" customHeight="1" spans="1:5">
      <c r="A26" s="30" t="s">
        <v>30</v>
      </c>
      <c r="B26" s="32" t="s">
        <v>31</v>
      </c>
      <c r="C26" s="30">
        <f>SUM(C27:C27)</f>
        <v>5781</v>
      </c>
      <c r="D26" s="30">
        <f>SUM(D27:D27)</f>
        <v>1.91</v>
      </c>
      <c r="E26" s="38"/>
    </row>
    <row r="27" ht="21" customHeight="1" spans="1:5">
      <c r="A27" s="33">
        <v>1</v>
      </c>
      <c r="B27" s="34" t="s">
        <v>17</v>
      </c>
      <c r="C27" s="10">
        <v>5781</v>
      </c>
      <c r="D27" s="35">
        <f>ROUND(66.4/201374*C27,2)</f>
        <v>1.91</v>
      </c>
      <c r="E27" s="38"/>
    </row>
    <row r="28" ht="21" customHeight="1" spans="1:5">
      <c r="A28" s="30" t="s">
        <v>32</v>
      </c>
      <c r="B28" s="32" t="s">
        <v>33</v>
      </c>
      <c r="C28" s="30">
        <f>C29+C30</f>
        <v>2983</v>
      </c>
      <c r="D28" s="30">
        <f>D29+D30</f>
        <v>0.98</v>
      </c>
      <c r="E28" s="38"/>
    </row>
    <row r="29" ht="21" customHeight="1" spans="1:5">
      <c r="A29" s="33">
        <v>1</v>
      </c>
      <c r="B29" s="34" t="s">
        <v>34</v>
      </c>
      <c r="C29" s="10">
        <v>886</v>
      </c>
      <c r="D29" s="35">
        <f>ROUND(66.4/201374*C29,2)</f>
        <v>0.29</v>
      </c>
      <c r="E29" s="38"/>
    </row>
    <row r="30" ht="21" customHeight="1" spans="1:5">
      <c r="A30" s="33">
        <v>2</v>
      </c>
      <c r="B30" s="34" t="s">
        <v>17</v>
      </c>
      <c r="C30" s="10">
        <v>2097</v>
      </c>
      <c r="D30" s="35">
        <f>ROUND(66.4/201374*C30,2)</f>
        <v>0.69</v>
      </c>
      <c r="E30" s="38"/>
    </row>
    <row r="31" ht="21" customHeight="1" spans="1:5">
      <c r="A31" s="30" t="s">
        <v>35</v>
      </c>
      <c r="B31" s="32" t="s">
        <v>36</v>
      </c>
      <c r="C31" s="30">
        <f>SUM(C32:C32)</f>
        <v>12572</v>
      </c>
      <c r="D31" s="30">
        <f>SUM(D32:D32)</f>
        <v>4.15</v>
      </c>
      <c r="E31" s="38"/>
    </row>
    <row r="32" ht="21" customHeight="1" spans="1:5">
      <c r="A32" s="33">
        <v>1</v>
      </c>
      <c r="B32" s="34" t="s">
        <v>17</v>
      </c>
      <c r="C32" s="10">
        <v>12572</v>
      </c>
      <c r="D32" s="35">
        <f>ROUND(66.4/201374*C32,2)</f>
        <v>4.15</v>
      </c>
      <c r="E32" s="38"/>
    </row>
    <row r="33" ht="21" customHeight="1" spans="1:5">
      <c r="A33" s="30" t="s">
        <v>37</v>
      </c>
      <c r="B33" s="32" t="s">
        <v>38</v>
      </c>
      <c r="C33" s="30">
        <f>SUM(C34:C35)</f>
        <v>1158</v>
      </c>
      <c r="D33" s="30">
        <f>SUM(D34:D35)</f>
        <v>0.38</v>
      </c>
      <c r="E33" s="38"/>
    </row>
    <row r="34" ht="21" customHeight="1" spans="1:5">
      <c r="A34" s="36">
        <v>1</v>
      </c>
      <c r="B34" s="34" t="s">
        <v>39</v>
      </c>
      <c r="C34" s="10">
        <v>151</v>
      </c>
      <c r="D34" s="35">
        <f>ROUND(66.4/201374*C34,2)</f>
        <v>0.05</v>
      </c>
      <c r="E34" s="38"/>
    </row>
    <row r="35" ht="21" customHeight="1" spans="1:5">
      <c r="A35" s="33">
        <v>2</v>
      </c>
      <c r="B35" s="34" t="s">
        <v>17</v>
      </c>
      <c r="C35" s="10">
        <v>1007</v>
      </c>
      <c r="D35" s="35">
        <f>ROUND(66.4/201374*C35,2)</f>
        <v>0.33</v>
      </c>
      <c r="E35" s="38"/>
    </row>
    <row r="36" ht="21" customHeight="1" spans="1:5">
      <c r="A36" s="30" t="s">
        <v>40</v>
      </c>
      <c r="B36" s="32" t="s">
        <v>41</v>
      </c>
      <c r="C36" s="30">
        <f>SUM(C37:C37)</f>
        <v>17309</v>
      </c>
      <c r="D36" s="30">
        <f>SUM(D37:D37)</f>
        <v>5.71</v>
      </c>
      <c r="E36" s="38"/>
    </row>
    <row r="37" ht="21" customHeight="1" spans="1:5">
      <c r="A37" s="33">
        <v>1</v>
      </c>
      <c r="B37" s="34" t="s">
        <v>17</v>
      </c>
      <c r="C37" s="10">
        <v>17309</v>
      </c>
      <c r="D37" s="35">
        <f>ROUND(66.4/201374*C37,2)</f>
        <v>5.71</v>
      </c>
      <c r="E37" s="38"/>
    </row>
    <row r="38" ht="21" customHeight="1" spans="1:5">
      <c r="A38" s="30" t="s">
        <v>42</v>
      </c>
      <c r="B38" s="32" t="s">
        <v>43</v>
      </c>
      <c r="C38" s="30">
        <f>C39+C40</f>
        <v>5438</v>
      </c>
      <c r="D38" s="30">
        <f>D39+D40</f>
        <v>1.79</v>
      </c>
      <c r="E38" s="38"/>
    </row>
    <row r="39" ht="21" customHeight="1" spans="1:5">
      <c r="A39" s="33">
        <v>1</v>
      </c>
      <c r="B39" s="34" t="s">
        <v>44</v>
      </c>
      <c r="C39" s="10">
        <v>435</v>
      </c>
      <c r="D39" s="35">
        <f>ROUND(66.4/201374*C39,2)</f>
        <v>0.14</v>
      </c>
      <c r="E39" s="38"/>
    </row>
    <row r="40" ht="21" customHeight="1" spans="1:5">
      <c r="A40" s="33">
        <v>2</v>
      </c>
      <c r="B40" s="34" t="s">
        <v>17</v>
      </c>
      <c r="C40" s="10">
        <v>5003</v>
      </c>
      <c r="D40" s="35">
        <f>ROUND(66.4/201374*C40,2)</f>
        <v>1.65</v>
      </c>
      <c r="E40" s="38"/>
    </row>
    <row r="41" ht="21" customHeight="1" spans="1:5">
      <c r="A41" s="30" t="s">
        <v>45</v>
      </c>
      <c r="B41" s="32" t="s">
        <v>46</v>
      </c>
      <c r="C41" s="30">
        <f>C42</f>
        <v>3147</v>
      </c>
      <c r="D41" s="30">
        <f>D42</f>
        <v>1.04</v>
      </c>
      <c r="E41" s="38"/>
    </row>
    <row r="42" ht="21" customHeight="1" spans="1:5">
      <c r="A42" s="33">
        <v>1</v>
      </c>
      <c r="B42" s="34" t="s">
        <v>47</v>
      </c>
      <c r="C42" s="10">
        <v>3147</v>
      </c>
      <c r="D42" s="35">
        <f>ROUND(66.4/201374*C42,2)</f>
        <v>1.04</v>
      </c>
      <c r="E42" s="38"/>
    </row>
    <row r="43" ht="21" customHeight="1" spans="1:5">
      <c r="A43" s="30" t="s">
        <v>48</v>
      </c>
      <c r="B43" s="32" t="s">
        <v>49</v>
      </c>
      <c r="C43" s="30">
        <f>SUM(C44:C45)</f>
        <v>1328</v>
      </c>
      <c r="D43" s="30">
        <f>SUM(D44:D45)</f>
        <v>0.44</v>
      </c>
      <c r="E43" s="38"/>
    </row>
    <row r="44" ht="21" customHeight="1" spans="1:5">
      <c r="A44" s="33">
        <v>1</v>
      </c>
      <c r="B44" s="34" t="s">
        <v>50</v>
      </c>
      <c r="C44" s="10">
        <v>76</v>
      </c>
      <c r="D44" s="35">
        <f>ROUND(66.4/201374*C44,2)</f>
        <v>0.03</v>
      </c>
      <c r="E44" s="38"/>
    </row>
    <row r="45" ht="21" customHeight="1" spans="1:5">
      <c r="A45" s="33">
        <v>2</v>
      </c>
      <c r="B45" s="34" t="s">
        <v>17</v>
      </c>
      <c r="C45" s="10">
        <v>1252</v>
      </c>
      <c r="D45" s="35">
        <f>ROUND(66.4/201374*C45,2)</f>
        <v>0.41</v>
      </c>
      <c r="E45" s="38"/>
    </row>
    <row r="46" ht="21" customHeight="1" spans="1:5">
      <c r="A46" s="30" t="s">
        <v>51</v>
      </c>
      <c r="B46" s="32" t="s">
        <v>52</v>
      </c>
      <c r="C46" s="30">
        <f>SUM(C47:C59)</f>
        <v>44720</v>
      </c>
      <c r="D46" s="30">
        <f>SUM(D47:D59)</f>
        <v>14.75</v>
      </c>
      <c r="E46" s="38"/>
    </row>
    <row r="47" ht="21" customHeight="1" spans="1:5">
      <c r="A47" s="30" t="s">
        <v>53</v>
      </c>
      <c r="B47" s="37" t="s">
        <v>54</v>
      </c>
      <c r="C47" s="7">
        <v>14505</v>
      </c>
      <c r="D47" s="35">
        <f t="shared" ref="D47:D59" si="0">ROUND(66.4/201374*C47,2)</f>
        <v>4.78</v>
      </c>
      <c r="E47" s="38"/>
    </row>
    <row r="48" ht="21" customHeight="1" spans="1:5">
      <c r="A48" s="30" t="s">
        <v>55</v>
      </c>
      <c r="B48" s="37" t="s">
        <v>56</v>
      </c>
      <c r="C48" s="7">
        <v>702</v>
      </c>
      <c r="D48" s="35">
        <f t="shared" si="0"/>
        <v>0.23</v>
      </c>
      <c r="E48" s="38"/>
    </row>
    <row r="49" ht="21" customHeight="1" spans="1:5">
      <c r="A49" s="30" t="s">
        <v>57</v>
      </c>
      <c r="B49" s="37" t="s">
        <v>58</v>
      </c>
      <c r="C49" s="7">
        <v>13870</v>
      </c>
      <c r="D49" s="35">
        <f t="shared" si="0"/>
        <v>4.57</v>
      </c>
      <c r="E49" s="38"/>
    </row>
    <row r="50" ht="21" customHeight="1" spans="1:5">
      <c r="A50" s="30" t="s">
        <v>59</v>
      </c>
      <c r="B50" s="37" t="s">
        <v>60</v>
      </c>
      <c r="C50" s="7">
        <v>215</v>
      </c>
      <c r="D50" s="35">
        <f t="shared" si="0"/>
        <v>0.07</v>
      </c>
      <c r="E50" s="38"/>
    </row>
    <row r="51" ht="21" customHeight="1" spans="1:5">
      <c r="A51" s="30" t="s">
        <v>61</v>
      </c>
      <c r="B51" s="37" t="s">
        <v>62</v>
      </c>
      <c r="C51" s="7">
        <v>202</v>
      </c>
      <c r="D51" s="35">
        <f t="shared" si="0"/>
        <v>0.07</v>
      </c>
      <c r="E51" s="38"/>
    </row>
    <row r="52" ht="21" customHeight="1" spans="1:5">
      <c r="A52" s="30" t="s">
        <v>63</v>
      </c>
      <c r="B52" s="37" t="s">
        <v>64</v>
      </c>
      <c r="C52" s="7">
        <v>573</v>
      </c>
      <c r="D52" s="35">
        <f t="shared" si="0"/>
        <v>0.19</v>
      </c>
      <c r="E52" s="38"/>
    </row>
    <row r="53" ht="21" customHeight="1" spans="1:5">
      <c r="A53" s="30" t="s">
        <v>65</v>
      </c>
      <c r="B53" s="37" t="s">
        <v>66</v>
      </c>
      <c r="C53" s="7">
        <v>142</v>
      </c>
      <c r="D53" s="35">
        <f t="shared" si="0"/>
        <v>0.05</v>
      </c>
      <c r="E53" s="38"/>
    </row>
    <row r="54" ht="21" customHeight="1" spans="1:5">
      <c r="A54" s="30" t="s">
        <v>67</v>
      </c>
      <c r="B54" s="37" t="s">
        <v>68</v>
      </c>
      <c r="C54" s="7">
        <v>141</v>
      </c>
      <c r="D54" s="35">
        <f t="shared" si="0"/>
        <v>0.05</v>
      </c>
      <c r="E54" s="38"/>
    </row>
    <row r="55" ht="21" customHeight="1" spans="1:5">
      <c r="A55" s="30" t="s">
        <v>69</v>
      </c>
      <c r="B55" s="37" t="s">
        <v>70</v>
      </c>
      <c r="C55" s="7">
        <v>5063</v>
      </c>
      <c r="D55" s="35">
        <f t="shared" si="0"/>
        <v>1.67</v>
      </c>
      <c r="E55" s="38"/>
    </row>
    <row r="56" ht="21" customHeight="1" spans="1:5">
      <c r="A56" s="30" t="s">
        <v>71</v>
      </c>
      <c r="B56" s="37" t="s">
        <v>72</v>
      </c>
      <c r="C56" s="7">
        <v>3040</v>
      </c>
      <c r="D56" s="35">
        <f t="shared" si="0"/>
        <v>1</v>
      </c>
      <c r="E56" s="38"/>
    </row>
    <row r="57" ht="21" customHeight="1" spans="1:5">
      <c r="A57" s="30" t="s">
        <v>73</v>
      </c>
      <c r="B57" s="37" t="s">
        <v>74</v>
      </c>
      <c r="C57" s="7">
        <v>1436</v>
      </c>
      <c r="D57" s="35">
        <f t="shared" si="0"/>
        <v>0.47</v>
      </c>
      <c r="E57" s="38"/>
    </row>
    <row r="58" ht="21" customHeight="1" spans="1:5">
      <c r="A58" s="30" t="s">
        <v>75</v>
      </c>
      <c r="B58" s="37" t="s">
        <v>76</v>
      </c>
      <c r="C58" s="7">
        <v>323</v>
      </c>
      <c r="D58" s="35">
        <f t="shared" si="0"/>
        <v>0.11</v>
      </c>
      <c r="E58" s="38"/>
    </row>
    <row r="59" ht="21" customHeight="1" spans="1:5">
      <c r="A59" s="30" t="s">
        <v>77</v>
      </c>
      <c r="B59" s="37" t="s">
        <v>78</v>
      </c>
      <c r="C59" s="7">
        <v>4508</v>
      </c>
      <c r="D59" s="35">
        <f t="shared" si="0"/>
        <v>1.49</v>
      </c>
      <c r="E59" s="38"/>
    </row>
    <row r="60" ht="21" customHeight="1" spans="1:5">
      <c r="A60" s="30" t="s">
        <v>79</v>
      </c>
      <c r="B60" s="32" t="s">
        <v>80</v>
      </c>
      <c r="C60" s="30">
        <f>SUM(C61:C65)</f>
        <v>25186</v>
      </c>
      <c r="D60" s="30">
        <f>SUM(D61:D65)</f>
        <v>8.3</v>
      </c>
      <c r="E60" s="38"/>
    </row>
    <row r="61" ht="21" customHeight="1" spans="1:5">
      <c r="A61" s="33">
        <v>1</v>
      </c>
      <c r="B61" s="34" t="s">
        <v>81</v>
      </c>
      <c r="C61" s="10">
        <v>3760</v>
      </c>
      <c r="D61" s="35">
        <f>ROUND(66.4/201374*C61,2)</f>
        <v>1.24</v>
      </c>
      <c r="E61" s="38"/>
    </row>
    <row r="62" ht="21" customHeight="1" spans="1:5">
      <c r="A62" s="33">
        <v>2</v>
      </c>
      <c r="B62" s="34" t="s">
        <v>82</v>
      </c>
      <c r="C62" s="10">
        <v>15506</v>
      </c>
      <c r="D62" s="35">
        <f>ROUND(66.4/201374*C62,2)</f>
        <v>5.11</v>
      </c>
      <c r="E62" s="38"/>
    </row>
    <row r="63" ht="21" customHeight="1" spans="1:5">
      <c r="A63" s="33">
        <v>3</v>
      </c>
      <c r="B63" s="34" t="s">
        <v>83</v>
      </c>
      <c r="C63" s="10">
        <v>340</v>
      </c>
      <c r="D63" s="35">
        <f>ROUND(66.4/201374*C63,2)</f>
        <v>0.11</v>
      </c>
      <c r="E63" s="38"/>
    </row>
    <row r="64" ht="21" customHeight="1" spans="1:5">
      <c r="A64" s="33">
        <v>4</v>
      </c>
      <c r="B64" s="34" t="s">
        <v>84</v>
      </c>
      <c r="C64" s="10">
        <v>3180</v>
      </c>
      <c r="D64" s="35">
        <f>ROUND(66.4/201374*C64,2)</f>
        <v>1.05</v>
      </c>
      <c r="E64" s="38"/>
    </row>
    <row r="65" ht="21" customHeight="1" spans="1:5">
      <c r="A65" s="33">
        <v>5</v>
      </c>
      <c r="B65" s="34" t="s">
        <v>85</v>
      </c>
      <c r="C65" s="10">
        <v>2400</v>
      </c>
      <c r="D65" s="35">
        <f>ROUND(66.4/201374*C65,2)</f>
        <v>0.79</v>
      </c>
      <c r="E65" s="38"/>
    </row>
    <row r="66" ht="42.95" customHeight="1" spans="1:5">
      <c r="A66" s="39"/>
      <c r="B66" s="39"/>
      <c r="C66" s="39"/>
      <c r="D66" s="39"/>
      <c r="E66" s="39"/>
    </row>
  </sheetData>
  <mergeCells count="6">
    <mergeCell ref="A2:E2"/>
    <mergeCell ref="C3:E3"/>
    <mergeCell ref="C4:D4"/>
    <mergeCell ref="A66:B66"/>
    <mergeCell ref="A4:A5"/>
    <mergeCell ref="B4:B5"/>
  </mergeCells>
  <printOptions horizontalCentered="1"/>
  <pageMargins left="0.306944444444444" right="0.306944444444444" top="0.550694444444444" bottom="0.550694444444444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tabSelected="1" view="pageBreakPreview" zoomScaleNormal="100" workbookViewId="0">
      <selection activeCell="A4" sqref="A4"/>
    </sheetView>
  </sheetViews>
  <sheetFormatPr defaultColWidth="9" defaultRowHeight="24.95" customHeight="1" outlineLevelCol="4"/>
  <cols>
    <col min="1" max="1" width="8.5" style="1" customWidth="1"/>
    <col min="2" max="2" width="13.125" style="2" customWidth="1"/>
    <col min="3" max="3" width="12.125" style="2" customWidth="1"/>
    <col min="4" max="4" width="19.125" style="3" customWidth="1"/>
    <col min="5" max="5" width="32.75" style="1" customWidth="1"/>
    <col min="6" max="6" width="14" style="1" customWidth="1"/>
    <col min="7" max="16384" width="9" style="1"/>
  </cols>
  <sheetData>
    <row r="1" ht="14.25" spans="1:1">
      <c r="A1" s="4"/>
    </row>
    <row r="2" ht="50.1" customHeight="1" spans="1:5">
      <c r="A2" s="5" t="s">
        <v>86</v>
      </c>
      <c r="B2" s="6"/>
      <c r="C2" s="6"/>
      <c r="D2" s="6"/>
      <c r="E2" s="6"/>
    </row>
    <row r="3" ht="18.95" customHeight="1" spans="5:5">
      <c r="E3" s="2" t="s">
        <v>87</v>
      </c>
    </row>
    <row r="4" ht="33" customHeight="1" spans="1:5">
      <c r="A4" s="7" t="s">
        <v>2</v>
      </c>
      <c r="B4" s="7" t="s">
        <v>3</v>
      </c>
      <c r="C4" s="8" t="s">
        <v>88</v>
      </c>
      <c r="D4" s="9" t="s">
        <v>89</v>
      </c>
      <c r="E4" s="16" t="s">
        <v>5</v>
      </c>
    </row>
    <row r="5" ht="24.75" customHeight="1" spans="1:5">
      <c r="A5" s="10"/>
      <c r="B5" s="7" t="s">
        <v>8</v>
      </c>
      <c r="C5" s="7">
        <f>C6+C58</f>
        <v>201374</v>
      </c>
      <c r="D5" s="7">
        <f>D6+D58</f>
        <v>1195.6</v>
      </c>
      <c r="E5" s="17"/>
    </row>
    <row r="6" ht="24.75" customHeight="1" spans="1:5">
      <c r="A6" s="7" t="s">
        <v>9</v>
      </c>
      <c r="B6" s="11" t="s">
        <v>10</v>
      </c>
      <c r="C6" s="7">
        <f>C7+C16+C22+C28+C31+C33+C35+C39+C41+C45+C48+C52+C55</f>
        <v>176188</v>
      </c>
      <c r="D6" s="7">
        <f>D7+D16+D22+D28+D31+D33+D35+D39+D41+D45+D48+D52+D55</f>
        <v>1046.07</v>
      </c>
      <c r="E6" s="17"/>
    </row>
    <row r="7" ht="21" customHeight="1" spans="1:5">
      <c r="A7" s="10" t="s">
        <v>11</v>
      </c>
      <c r="B7" s="12" t="s">
        <v>12</v>
      </c>
      <c r="C7" s="12">
        <f>SUM(C8:C15)</f>
        <v>63062</v>
      </c>
      <c r="D7" s="12">
        <f>SUM(D8:D15)</f>
        <v>374.43</v>
      </c>
      <c r="E7" s="17"/>
    </row>
    <row r="8" ht="21" customHeight="1" spans="1:5">
      <c r="A8" s="10">
        <v>1</v>
      </c>
      <c r="B8" s="13" t="s">
        <v>15</v>
      </c>
      <c r="C8" s="14">
        <v>258</v>
      </c>
      <c r="D8" s="15">
        <f t="shared" ref="D8:D15" si="0">ROUND(1195.6/201374*C8,2)</f>
        <v>1.53</v>
      </c>
      <c r="E8" s="17"/>
    </row>
    <row r="9" ht="21" customHeight="1" spans="1:5">
      <c r="A9" s="10">
        <v>2</v>
      </c>
      <c r="B9" s="13" t="s">
        <v>13</v>
      </c>
      <c r="C9" s="14">
        <v>5323</v>
      </c>
      <c r="D9" s="15">
        <f t="shared" si="0"/>
        <v>31.6</v>
      </c>
      <c r="E9" s="17"/>
    </row>
    <row r="10" ht="21" customHeight="1" spans="1:5">
      <c r="A10" s="10">
        <v>3</v>
      </c>
      <c r="B10" s="13" t="s">
        <v>58</v>
      </c>
      <c r="C10" s="14">
        <v>13870</v>
      </c>
      <c r="D10" s="15">
        <v>82.37</v>
      </c>
      <c r="E10" s="17"/>
    </row>
    <row r="11" ht="21" customHeight="1" spans="1:5">
      <c r="A11" s="10">
        <v>4</v>
      </c>
      <c r="B11" s="13" t="s">
        <v>54</v>
      </c>
      <c r="C11" s="14">
        <v>14505</v>
      </c>
      <c r="D11" s="15">
        <f t="shared" si="0"/>
        <v>86.12</v>
      </c>
      <c r="E11" s="17"/>
    </row>
    <row r="12" ht="21" customHeight="1" spans="1:5">
      <c r="A12" s="10">
        <v>5</v>
      </c>
      <c r="B12" s="13" t="s">
        <v>14</v>
      </c>
      <c r="C12" s="14">
        <v>948</v>
      </c>
      <c r="D12" s="15">
        <f t="shared" si="0"/>
        <v>5.63</v>
      </c>
      <c r="E12" s="17"/>
    </row>
    <row r="13" ht="21" customHeight="1" spans="1:5">
      <c r="A13" s="10">
        <v>6</v>
      </c>
      <c r="B13" s="13" t="s">
        <v>16</v>
      </c>
      <c r="C13" s="14">
        <v>2436</v>
      </c>
      <c r="D13" s="15">
        <f t="shared" si="0"/>
        <v>14.46</v>
      </c>
      <c r="E13" s="17"/>
    </row>
    <row r="14" ht="21" customHeight="1" spans="1:5">
      <c r="A14" s="10">
        <v>7</v>
      </c>
      <c r="B14" s="13" t="s">
        <v>56</v>
      </c>
      <c r="C14" s="14">
        <v>702</v>
      </c>
      <c r="D14" s="15">
        <f t="shared" si="0"/>
        <v>4.17</v>
      </c>
      <c r="E14" s="17"/>
    </row>
    <row r="15" ht="45" customHeight="1" spans="1:5">
      <c r="A15" s="10">
        <v>8</v>
      </c>
      <c r="B15" s="13" t="s">
        <v>17</v>
      </c>
      <c r="C15" s="14">
        <v>25020</v>
      </c>
      <c r="D15" s="15">
        <f t="shared" si="0"/>
        <v>148.55</v>
      </c>
      <c r="E15" s="18" t="s">
        <v>90</v>
      </c>
    </row>
    <row r="16" ht="21" customHeight="1" spans="1:5">
      <c r="A16" s="7" t="s">
        <v>18</v>
      </c>
      <c r="B16" s="12" t="s">
        <v>19</v>
      </c>
      <c r="C16" s="12">
        <f>SUM(C17:C21)</f>
        <v>20614</v>
      </c>
      <c r="D16" s="12">
        <f>SUM(D17:D21)</f>
        <v>122.39</v>
      </c>
      <c r="E16" s="18"/>
    </row>
    <row r="17" ht="21" customHeight="1" spans="1:5">
      <c r="A17" s="10">
        <v>1</v>
      </c>
      <c r="B17" s="13" t="s">
        <v>20</v>
      </c>
      <c r="C17" s="14">
        <v>536</v>
      </c>
      <c r="D17" s="15">
        <f t="shared" ref="D17:D21" si="1">ROUND(1195.6/201374*C17,2)</f>
        <v>3.18</v>
      </c>
      <c r="E17" s="18"/>
    </row>
    <row r="18" ht="21" customHeight="1" spans="1:5">
      <c r="A18" s="10">
        <v>2</v>
      </c>
      <c r="B18" s="13" t="s">
        <v>62</v>
      </c>
      <c r="C18" s="14">
        <v>202</v>
      </c>
      <c r="D18" s="15">
        <f t="shared" si="1"/>
        <v>1.2</v>
      </c>
      <c r="E18" s="18"/>
    </row>
    <row r="19" ht="21" customHeight="1" spans="1:5">
      <c r="A19" s="10">
        <v>3</v>
      </c>
      <c r="B19" s="13" t="s">
        <v>60</v>
      </c>
      <c r="C19" s="14">
        <v>215</v>
      </c>
      <c r="D19" s="15">
        <f t="shared" si="1"/>
        <v>1.28</v>
      </c>
      <c r="E19" s="18"/>
    </row>
    <row r="20" ht="21" customHeight="1" spans="1:5">
      <c r="A20" s="10">
        <v>4</v>
      </c>
      <c r="B20" s="13" t="s">
        <v>21</v>
      </c>
      <c r="C20" s="14">
        <v>941</v>
      </c>
      <c r="D20" s="15">
        <f t="shared" si="1"/>
        <v>5.59</v>
      </c>
      <c r="E20" s="18"/>
    </row>
    <row r="21" ht="60" customHeight="1" spans="1:5">
      <c r="A21" s="10">
        <v>5</v>
      </c>
      <c r="B21" s="13" t="s">
        <v>17</v>
      </c>
      <c r="C21" s="14">
        <v>18720</v>
      </c>
      <c r="D21" s="15">
        <f t="shared" si="1"/>
        <v>111.14</v>
      </c>
      <c r="E21" s="18" t="s">
        <v>91</v>
      </c>
    </row>
    <row r="22" ht="21" customHeight="1" spans="1:5">
      <c r="A22" s="7" t="s">
        <v>22</v>
      </c>
      <c r="B22" s="12" t="s">
        <v>23</v>
      </c>
      <c r="C22" s="12">
        <f>SUM(C23:C27)</f>
        <v>6037</v>
      </c>
      <c r="D22" s="12">
        <f>SUM(D23:D27)</f>
        <v>35.84</v>
      </c>
      <c r="E22" s="18"/>
    </row>
    <row r="23" ht="21" customHeight="1" spans="1:5">
      <c r="A23" s="10">
        <v>1</v>
      </c>
      <c r="B23" s="13" t="s">
        <v>66</v>
      </c>
      <c r="C23" s="14">
        <v>142</v>
      </c>
      <c r="D23" s="15">
        <f t="shared" ref="D23:D27" si="2">ROUND(1195.6/201374*C23,2)</f>
        <v>0.84</v>
      </c>
      <c r="E23" s="19"/>
    </row>
    <row r="24" ht="21" customHeight="1" spans="1:5">
      <c r="A24" s="10">
        <v>2</v>
      </c>
      <c r="B24" s="13" t="s">
        <v>68</v>
      </c>
      <c r="C24" s="14">
        <v>141</v>
      </c>
      <c r="D24" s="15">
        <f t="shared" si="2"/>
        <v>0.84</v>
      </c>
      <c r="E24" s="19"/>
    </row>
    <row r="25" ht="21" customHeight="1" spans="1:5">
      <c r="A25" s="10">
        <v>3</v>
      </c>
      <c r="B25" s="13" t="s">
        <v>24</v>
      </c>
      <c r="C25" s="14">
        <v>5076</v>
      </c>
      <c r="D25" s="15">
        <f t="shared" si="2"/>
        <v>30.14</v>
      </c>
      <c r="E25" s="19"/>
    </row>
    <row r="26" ht="21" customHeight="1" spans="1:5">
      <c r="A26" s="10">
        <v>4</v>
      </c>
      <c r="B26" s="13" t="s">
        <v>64</v>
      </c>
      <c r="C26" s="14">
        <v>573</v>
      </c>
      <c r="D26" s="15">
        <f t="shared" si="2"/>
        <v>3.4</v>
      </c>
      <c r="E26" s="19"/>
    </row>
    <row r="27" ht="21" customHeight="1" spans="1:5">
      <c r="A27" s="10">
        <v>5</v>
      </c>
      <c r="B27" s="13" t="s">
        <v>17</v>
      </c>
      <c r="C27" s="14">
        <v>105</v>
      </c>
      <c r="D27" s="15">
        <f t="shared" si="2"/>
        <v>0.62</v>
      </c>
      <c r="E27" s="19" t="s">
        <v>92</v>
      </c>
    </row>
    <row r="28" ht="21" customHeight="1" spans="1:5">
      <c r="A28" s="7" t="s">
        <v>25</v>
      </c>
      <c r="B28" s="12" t="s">
        <v>26</v>
      </c>
      <c r="C28" s="12">
        <f>SUM(C29:C30)</f>
        <v>19775</v>
      </c>
      <c r="D28" s="12">
        <f>SUM(D29:D30)</f>
        <v>117.41</v>
      </c>
      <c r="E28" s="18"/>
    </row>
    <row r="29" ht="21" customHeight="1" spans="1:5">
      <c r="A29" s="10">
        <v>1</v>
      </c>
      <c r="B29" s="13" t="s">
        <v>27</v>
      </c>
      <c r="C29" s="14">
        <v>18482</v>
      </c>
      <c r="D29" s="15">
        <f t="shared" ref="D29:D32" si="3">ROUND(1195.6/201374*C29,2)</f>
        <v>109.73</v>
      </c>
      <c r="E29" s="18"/>
    </row>
    <row r="30" ht="30" customHeight="1" spans="1:5">
      <c r="A30" s="10">
        <v>2</v>
      </c>
      <c r="B30" s="13" t="s">
        <v>17</v>
      </c>
      <c r="C30" s="14">
        <v>1293</v>
      </c>
      <c r="D30" s="15">
        <f t="shared" si="3"/>
        <v>7.68</v>
      </c>
      <c r="E30" s="18" t="s">
        <v>93</v>
      </c>
    </row>
    <row r="31" ht="21" customHeight="1" spans="1:5">
      <c r="A31" s="7" t="s">
        <v>28</v>
      </c>
      <c r="B31" s="12" t="s">
        <v>29</v>
      </c>
      <c r="C31" s="12">
        <f>C32</f>
        <v>2614</v>
      </c>
      <c r="D31" s="12">
        <f>D32</f>
        <v>15.52</v>
      </c>
      <c r="E31" s="18"/>
    </row>
    <row r="32" ht="15" customHeight="1" spans="1:5">
      <c r="A32" s="10">
        <v>1</v>
      </c>
      <c r="B32" s="13" t="s">
        <v>17</v>
      </c>
      <c r="C32" s="14">
        <v>2614</v>
      </c>
      <c r="D32" s="15">
        <f t="shared" si="3"/>
        <v>15.52</v>
      </c>
      <c r="E32" s="20" t="s">
        <v>94</v>
      </c>
    </row>
    <row r="33" ht="21" customHeight="1" spans="1:5">
      <c r="A33" s="7" t="s">
        <v>30</v>
      </c>
      <c r="B33" s="12" t="s">
        <v>31</v>
      </c>
      <c r="C33" s="12">
        <f>C34</f>
        <v>5781</v>
      </c>
      <c r="D33" s="12">
        <f>D34</f>
        <v>34.32</v>
      </c>
      <c r="E33" s="18"/>
    </row>
    <row r="34" ht="45" customHeight="1" spans="1:5">
      <c r="A34" s="10">
        <v>1</v>
      </c>
      <c r="B34" s="13" t="s">
        <v>17</v>
      </c>
      <c r="C34" s="14">
        <v>5781</v>
      </c>
      <c r="D34" s="15">
        <f t="shared" ref="D34:D38" si="4">ROUND(1195.6/201374*C34,2)</f>
        <v>34.32</v>
      </c>
      <c r="E34" s="20" t="s">
        <v>95</v>
      </c>
    </row>
    <row r="35" ht="21" customHeight="1" spans="1:5">
      <c r="A35" s="7" t="s">
        <v>32</v>
      </c>
      <c r="B35" s="12" t="s">
        <v>33</v>
      </c>
      <c r="C35" s="12">
        <f>SUM(C36:C38)</f>
        <v>8046</v>
      </c>
      <c r="D35" s="12">
        <f>SUM(D36:D38)</f>
        <v>47.77</v>
      </c>
      <c r="E35" s="18"/>
    </row>
    <row r="36" ht="21" customHeight="1" spans="1:5">
      <c r="A36" s="10">
        <v>1</v>
      </c>
      <c r="B36" s="13" t="s">
        <v>96</v>
      </c>
      <c r="C36" s="14">
        <v>886</v>
      </c>
      <c r="D36" s="15">
        <f t="shared" si="4"/>
        <v>5.26</v>
      </c>
      <c r="E36" s="18"/>
    </row>
    <row r="37" ht="21" customHeight="1" spans="1:5">
      <c r="A37" s="10">
        <v>2</v>
      </c>
      <c r="B37" s="13" t="s">
        <v>70</v>
      </c>
      <c r="C37" s="14">
        <v>5063</v>
      </c>
      <c r="D37" s="15">
        <f t="shared" si="4"/>
        <v>30.06</v>
      </c>
      <c r="E37" s="18"/>
    </row>
    <row r="38" ht="15" customHeight="1" spans="1:5">
      <c r="A38" s="10">
        <v>3</v>
      </c>
      <c r="B38" s="13" t="s">
        <v>17</v>
      </c>
      <c r="C38" s="14">
        <v>2097</v>
      </c>
      <c r="D38" s="15">
        <f t="shared" si="4"/>
        <v>12.45</v>
      </c>
      <c r="E38" s="18" t="s">
        <v>97</v>
      </c>
    </row>
    <row r="39" ht="21" customHeight="1" spans="1:5">
      <c r="A39" s="7" t="s">
        <v>35</v>
      </c>
      <c r="B39" s="12" t="s">
        <v>36</v>
      </c>
      <c r="C39" s="12">
        <f>C40</f>
        <v>12572</v>
      </c>
      <c r="D39" s="12">
        <f>D40</f>
        <v>74.64</v>
      </c>
      <c r="E39" s="18"/>
    </row>
    <row r="40" ht="98.1" customHeight="1" spans="1:5">
      <c r="A40" s="10">
        <v>1</v>
      </c>
      <c r="B40" s="13" t="s">
        <v>17</v>
      </c>
      <c r="C40" s="14">
        <v>12572</v>
      </c>
      <c r="D40" s="15">
        <f t="shared" ref="D40:D44" si="5">ROUND(1195.6/201374*C40,2)</f>
        <v>74.64</v>
      </c>
      <c r="E40" s="20" t="s">
        <v>98</v>
      </c>
    </row>
    <row r="41" ht="21" customHeight="1" spans="1:5">
      <c r="A41" s="7" t="s">
        <v>37</v>
      </c>
      <c r="B41" s="12" t="s">
        <v>38</v>
      </c>
      <c r="C41" s="12">
        <f>SUM(C42:C44)</f>
        <v>4198</v>
      </c>
      <c r="D41" s="12">
        <f>SUM(D42:D44)</f>
        <v>24.93</v>
      </c>
      <c r="E41" s="18"/>
    </row>
    <row r="42" ht="21" customHeight="1" spans="1:5">
      <c r="A42" s="10">
        <v>1</v>
      </c>
      <c r="B42" s="13" t="s">
        <v>39</v>
      </c>
      <c r="C42" s="14">
        <v>151</v>
      </c>
      <c r="D42" s="15">
        <f t="shared" si="5"/>
        <v>0.9</v>
      </c>
      <c r="E42" s="18"/>
    </row>
    <row r="43" ht="21" customHeight="1" spans="1:5">
      <c r="A43" s="10">
        <v>2</v>
      </c>
      <c r="B43" s="13" t="s">
        <v>72</v>
      </c>
      <c r="C43" s="14">
        <v>3040</v>
      </c>
      <c r="D43" s="15">
        <f t="shared" si="5"/>
        <v>18.05</v>
      </c>
      <c r="E43" s="18"/>
    </row>
    <row r="44" ht="15" customHeight="1" spans="1:5">
      <c r="A44" s="10">
        <v>3</v>
      </c>
      <c r="B44" s="13" t="s">
        <v>17</v>
      </c>
      <c r="C44" s="14">
        <v>1007</v>
      </c>
      <c r="D44" s="15">
        <f t="shared" si="5"/>
        <v>5.98</v>
      </c>
      <c r="E44" s="18" t="s">
        <v>99</v>
      </c>
    </row>
    <row r="45" ht="21" customHeight="1" spans="1:5">
      <c r="A45" s="7" t="s">
        <v>40</v>
      </c>
      <c r="B45" s="12" t="s">
        <v>41</v>
      </c>
      <c r="C45" s="12">
        <f>SUM(C46:C47)</f>
        <v>18745</v>
      </c>
      <c r="D45" s="12">
        <f>SUM(D46:D47)</f>
        <v>111.3</v>
      </c>
      <c r="E45" s="18"/>
    </row>
    <row r="46" ht="21" customHeight="1" spans="1:5">
      <c r="A46" s="10">
        <v>1</v>
      </c>
      <c r="B46" s="13" t="s">
        <v>74</v>
      </c>
      <c r="C46" s="14">
        <v>1436</v>
      </c>
      <c r="D46" s="15">
        <f t="shared" ref="D46:D51" si="6">ROUND(1195.6/201374*C46,2)</f>
        <v>8.53</v>
      </c>
      <c r="E46" s="18"/>
    </row>
    <row r="47" ht="75" customHeight="1" spans="1:5">
      <c r="A47" s="10">
        <v>2</v>
      </c>
      <c r="B47" s="13" t="s">
        <v>17</v>
      </c>
      <c r="C47" s="14">
        <v>17309</v>
      </c>
      <c r="D47" s="15">
        <f t="shared" si="6"/>
        <v>102.77</v>
      </c>
      <c r="E47" s="18" t="s">
        <v>100</v>
      </c>
    </row>
    <row r="48" ht="21" customHeight="1" spans="1:5">
      <c r="A48" s="7" t="s">
        <v>42</v>
      </c>
      <c r="B48" s="12" t="s">
        <v>43</v>
      </c>
      <c r="C48" s="12">
        <f>SUM(C49:C51)</f>
        <v>5761</v>
      </c>
      <c r="D48" s="12">
        <f>SUM(D49:D51)</f>
        <v>34.2</v>
      </c>
      <c r="E48" s="18"/>
    </row>
    <row r="49" ht="21" customHeight="1" spans="1:5">
      <c r="A49" s="10">
        <v>1</v>
      </c>
      <c r="B49" s="13" t="s">
        <v>44</v>
      </c>
      <c r="C49" s="14">
        <v>435</v>
      </c>
      <c r="D49" s="15">
        <f t="shared" si="6"/>
        <v>2.58</v>
      </c>
      <c r="E49" s="18"/>
    </row>
    <row r="50" ht="21" customHeight="1" spans="1:5">
      <c r="A50" s="10">
        <v>2</v>
      </c>
      <c r="B50" s="13" t="s">
        <v>76</v>
      </c>
      <c r="C50" s="14">
        <v>323</v>
      </c>
      <c r="D50" s="15">
        <f t="shared" si="6"/>
        <v>1.92</v>
      </c>
      <c r="E50" s="18"/>
    </row>
    <row r="51" ht="21" customHeight="1" spans="1:5">
      <c r="A51" s="10">
        <v>3</v>
      </c>
      <c r="B51" s="13" t="s">
        <v>17</v>
      </c>
      <c r="C51" s="14">
        <v>5003</v>
      </c>
      <c r="D51" s="15">
        <f t="shared" si="6"/>
        <v>29.7</v>
      </c>
      <c r="E51" s="18" t="s">
        <v>101</v>
      </c>
    </row>
    <row r="52" ht="21" customHeight="1" spans="1:5">
      <c r="A52" s="7" t="s">
        <v>45</v>
      </c>
      <c r="B52" s="12" t="s">
        <v>46</v>
      </c>
      <c r="C52" s="12">
        <f>SUM(C53:C54)</f>
        <v>7655</v>
      </c>
      <c r="D52" s="12">
        <f>SUM(D53:D54)</f>
        <v>45.44</v>
      </c>
      <c r="E52" s="18"/>
    </row>
    <row r="53" ht="21" customHeight="1" spans="1:5">
      <c r="A53" s="10">
        <v>1</v>
      </c>
      <c r="B53" s="13" t="s">
        <v>47</v>
      </c>
      <c r="C53" s="14">
        <v>3147</v>
      </c>
      <c r="D53" s="15">
        <f t="shared" ref="D53:D57" si="7">ROUND(1195.6/201374*C53,2)</f>
        <v>18.68</v>
      </c>
      <c r="E53" s="18"/>
    </row>
    <row r="54" ht="21" customHeight="1" spans="1:5">
      <c r="A54" s="10">
        <v>2</v>
      </c>
      <c r="B54" s="13" t="s">
        <v>78</v>
      </c>
      <c r="C54" s="14">
        <v>4508</v>
      </c>
      <c r="D54" s="15">
        <f t="shared" si="7"/>
        <v>26.76</v>
      </c>
      <c r="E54" s="18"/>
    </row>
    <row r="55" ht="21" customHeight="1" spans="1:5">
      <c r="A55" s="7" t="s">
        <v>48</v>
      </c>
      <c r="B55" s="12" t="s">
        <v>49</v>
      </c>
      <c r="C55" s="12">
        <f>SUM(C56:C57)</f>
        <v>1328</v>
      </c>
      <c r="D55" s="12">
        <f>SUM(D56:D57)</f>
        <v>7.88</v>
      </c>
      <c r="E55" s="18"/>
    </row>
    <row r="56" ht="21" customHeight="1" spans="1:5">
      <c r="A56" s="10">
        <v>1</v>
      </c>
      <c r="B56" s="13" t="s">
        <v>50</v>
      </c>
      <c r="C56" s="14">
        <v>76</v>
      </c>
      <c r="D56" s="15">
        <f t="shared" si="7"/>
        <v>0.45</v>
      </c>
      <c r="E56" s="18"/>
    </row>
    <row r="57" ht="30" customHeight="1" spans="1:5">
      <c r="A57" s="10">
        <v>2</v>
      </c>
      <c r="B57" s="13" t="s">
        <v>17</v>
      </c>
      <c r="C57" s="14">
        <v>1252</v>
      </c>
      <c r="D57" s="15">
        <f t="shared" si="7"/>
        <v>7.43</v>
      </c>
      <c r="E57" s="18" t="s">
        <v>102</v>
      </c>
    </row>
    <row r="58" ht="21" customHeight="1" spans="1:5">
      <c r="A58" s="7" t="s">
        <v>51</v>
      </c>
      <c r="B58" s="12" t="s">
        <v>103</v>
      </c>
      <c r="C58" s="12">
        <f>SUM(C59:C63)</f>
        <v>25186</v>
      </c>
      <c r="D58" s="12">
        <f>SUM(D59:D63)</f>
        <v>149.53</v>
      </c>
      <c r="E58" s="18"/>
    </row>
    <row r="59" ht="21" customHeight="1" spans="1:5">
      <c r="A59" s="10">
        <v>1</v>
      </c>
      <c r="B59" s="13" t="s">
        <v>81</v>
      </c>
      <c r="C59" s="14">
        <v>3760</v>
      </c>
      <c r="D59" s="15">
        <f t="shared" ref="D59:D63" si="8">ROUND(1195.6/201374*C59,2)</f>
        <v>22.32</v>
      </c>
      <c r="E59" s="18"/>
    </row>
    <row r="60" ht="21" customHeight="1" spans="1:5">
      <c r="A60" s="10">
        <v>2</v>
      </c>
      <c r="B60" s="13" t="s">
        <v>83</v>
      </c>
      <c r="C60" s="14">
        <v>340</v>
      </c>
      <c r="D60" s="15">
        <f t="shared" si="8"/>
        <v>2.02</v>
      </c>
      <c r="E60" s="18"/>
    </row>
    <row r="61" ht="21" customHeight="1" spans="1:5">
      <c r="A61" s="10">
        <v>3</v>
      </c>
      <c r="B61" s="13" t="s">
        <v>84</v>
      </c>
      <c r="C61" s="14">
        <v>3180</v>
      </c>
      <c r="D61" s="15">
        <f t="shared" si="8"/>
        <v>18.88</v>
      </c>
      <c r="E61" s="18"/>
    </row>
    <row r="62" ht="21" customHeight="1" spans="1:5">
      <c r="A62" s="10">
        <v>4</v>
      </c>
      <c r="B62" s="13" t="s">
        <v>85</v>
      </c>
      <c r="C62" s="14">
        <v>2400</v>
      </c>
      <c r="D62" s="15">
        <f t="shared" si="8"/>
        <v>14.25</v>
      </c>
      <c r="E62" s="18"/>
    </row>
    <row r="63" ht="21" customHeight="1" spans="1:5">
      <c r="A63" s="10">
        <v>5</v>
      </c>
      <c r="B63" s="13" t="s">
        <v>82</v>
      </c>
      <c r="C63" s="14">
        <v>15506</v>
      </c>
      <c r="D63" s="15">
        <f t="shared" si="8"/>
        <v>92.06</v>
      </c>
      <c r="E63" s="18"/>
    </row>
  </sheetData>
  <mergeCells count="1">
    <mergeCell ref="A2:E2"/>
  </mergeCells>
  <printOptions horizontalCentered="1"/>
  <pageMargins left="0.432638888888889" right="0.393055555555556" top="0.66875" bottom="0.66875" header="0.511805555555556" footer="0.354166666666667"/>
  <pageSetup paperSize="9" fitToHeight="0" orientation="portrait" horizontalDpi="600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管护补助</vt:lpstr>
      <vt:lpstr>停伐补助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cp:revision>0</cp:revision>
  <dcterms:created xsi:type="dcterms:W3CDTF">2006-09-16T11:21:00Z</dcterms:created>
  <dcterms:modified xsi:type="dcterms:W3CDTF">2023-12-19T11:00:19Z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D653DCA6E92B3A9B43078165347F6EAE</vt:lpwstr>
  </property>
</Properties>
</file>